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charts/chart13.xml" ContentType="application/vnd.openxmlformats-officedocument.drawingml.chart+xml"/>
  <Override PartName="/xl/drawings/drawing16.xml" ContentType="application/vnd.openxmlformats-officedocument.drawingml.chartshapes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charts/chart15.xml" ContentType="application/vnd.openxmlformats-officedocument.drawingml.chart+xml"/>
  <Override PartName="/xl/drawings/drawing18.xml" ContentType="application/vnd.openxmlformats-officedocument.drawingml.chartshapes+xml"/>
  <Override PartName="/xl/charts/chart16.xml" ContentType="application/vnd.openxmlformats-officedocument.drawingml.chart+xml"/>
  <Override PartName="/xl/drawings/drawing19.xml" ContentType="application/vnd.openxmlformats-officedocument.drawingml.chartshapes+xml"/>
  <Override PartName="/xl/charts/chart17.xml" ContentType="application/vnd.openxmlformats-officedocument.drawingml.chart+xml"/>
  <Override PartName="/xl/drawings/drawing20.xml" ContentType="application/vnd.openxmlformats-officedocument.drawingml.chartshapes+xml"/>
  <Override PartName="/xl/charts/chart18.xml" ContentType="application/vnd.openxmlformats-officedocument.drawingml.chart+xml"/>
  <Override PartName="/xl/drawings/drawing21.xml" ContentType="application/vnd.openxmlformats-officedocument.drawingml.chartshapes+xml"/>
  <Override PartName="/xl/charts/chart19.xml" ContentType="application/vnd.openxmlformats-officedocument.drawingml.chart+xml"/>
  <Override PartName="/xl/drawings/drawing22.xml" ContentType="application/vnd.openxmlformats-officedocument.drawingml.chartshapes+xml"/>
  <Override PartName="/xl/charts/chart20.xml" ContentType="application/vnd.openxmlformats-officedocument.drawingml.chart+xml"/>
  <Override PartName="/xl/drawings/drawing23.xml" ContentType="application/vnd.openxmlformats-officedocument.drawingml.chartshapes+xml"/>
  <Override PartName="/xl/charts/chart21.xml" ContentType="application/vnd.openxmlformats-officedocument.drawingml.chart+xml"/>
  <Override PartName="/xl/drawings/drawing24.xml" ContentType="application/vnd.openxmlformats-officedocument.drawingml.chartshapes+xml"/>
  <Override PartName="/xl/charts/chart22.xml" ContentType="application/vnd.openxmlformats-officedocument.drawingml.chart+xml"/>
  <Override PartName="/xl/drawings/drawing25.xml" ContentType="application/vnd.openxmlformats-officedocument.drawingml.chartshapes+xml"/>
  <Override PartName="/xl/charts/chart23.xml" ContentType="application/vnd.openxmlformats-officedocument.drawingml.chart+xml"/>
  <Override PartName="/xl/drawings/drawing26.xml" ContentType="application/vnd.openxmlformats-officedocument.drawingml.chartshapes+xml"/>
  <Override PartName="/xl/charts/chart24.xml" ContentType="application/vnd.openxmlformats-officedocument.drawingml.chart+xml"/>
  <Override PartName="/xl/drawings/drawing27.xml" ContentType="application/vnd.openxmlformats-officedocument.drawingml.chartshapes+xml"/>
  <Override PartName="/xl/charts/chart25.xml" ContentType="application/vnd.openxmlformats-officedocument.drawingml.chart+xml"/>
  <Override PartName="/xl/drawings/drawing28.xml" ContentType="application/vnd.openxmlformats-officedocument.drawingml.chartshapes+xml"/>
  <Override PartName="/xl/charts/chart26.xml" ContentType="application/vnd.openxmlformats-officedocument.drawingml.chart+xml"/>
  <Override PartName="/xl/drawings/drawing29.xml" ContentType="application/vnd.openxmlformats-officedocument.drawingml.chartshapes+xml"/>
  <Override PartName="/xl/charts/chart27.xml" ContentType="application/vnd.openxmlformats-officedocument.drawingml.chart+xml"/>
  <Override PartName="/xl/drawings/drawing30.xml" ContentType="application/vnd.openxmlformats-officedocument.drawingml.chartshapes+xml"/>
  <Override PartName="/xl/charts/chart28.xml" ContentType="application/vnd.openxmlformats-officedocument.drawingml.chart+xml"/>
  <Override PartName="/xl/drawings/drawing31.xml" ContentType="application/vnd.openxmlformats-officedocument.drawingml.chartshapes+xml"/>
  <Override PartName="/xl/charts/chart29.xml" ContentType="application/vnd.openxmlformats-officedocument.drawingml.chart+xml"/>
  <Override PartName="/xl/drawings/drawing32.xml" ContentType="application/vnd.openxmlformats-officedocument.drawingml.chartshapes+xml"/>
  <Override PartName="/xl/charts/chart30.xml" ContentType="application/vnd.openxmlformats-officedocument.drawingml.chart+xml"/>
  <Override PartName="/xl/drawings/drawing33.xml" ContentType="application/vnd.openxmlformats-officedocument.drawingml.chartshapes+xml"/>
  <Override PartName="/xl/charts/chart31.xml" ContentType="application/vnd.openxmlformats-officedocument.drawingml.chart+xml"/>
  <Override PartName="/xl/drawings/drawing34.xml" ContentType="application/vnd.openxmlformats-officedocument.drawingml.chartshapes+xml"/>
  <Override PartName="/xl/charts/chart32.xml" ContentType="application/vnd.openxmlformats-officedocument.drawingml.chart+xml"/>
  <Override PartName="/xl/drawings/drawing35.xml" ContentType="application/vnd.openxmlformats-officedocument.drawingml.chartshapes+xml"/>
  <Override PartName="/xl/charts/chart33.xml" ContentType="application/vnd.openxmlformats-officedocument.drawingml.chart+xml"/>
  <Override PartName="/xl/drawings/drawing36.xml" ContentType="application/vnd.openxmlformats-officedocument.drawingml.chartshapes+xml"/>
  <Override PartName="/xl/charts/chart34.xml" ContentType="application/vnd.openxmlformats-officedocument.drawingml.chart+xml"/>
  <Override PartName="/xl/drawings/drawing37.xml" ContentType="application/vnd.openxmlformats-officedocument.drawingml.chartshapes+xml"/>
  <Override PartName="/xl/charts/chart35.xml" ContentType="application/vnd.openxmlformats-officedocument.drawingml.chart+xml"/>
  <Override PartName="/xl/drawings/drawing38.xml" ContentType="application/vnd.openxmlformats-officedocument.drawingml.chartshapes+xml"/>
  <Override PartName="/xl/charts/chart36.xml" ContentType="application/vnd.openxmlformats-officedocument.drawingml.chart+xml"/>
  <Override PartName="/xl/drawings/drawing39.xml" ContentType="application/vnd.openxmlformats-officedocument.drawingml.chartshapes+xml"/>
  <Override PartName="/xl/charts/chart37.xml" ContentType="application/vnd.openxmlformats-officedocument.drawingml.chart+xml"/>
  <Override PartName="/xl/drawings/drawing40.xml" ContentType="application/vnd.openxmlformats-officedocument.drawingml.chartshapes+xml"/>
  <Override PartName="/xl/charts/chart38.xml" ContentType="application/vnd.openxmlformats-officedocument.drawingml.chart+xml"/>
  <Override PartName="/xl/drawings/drawing41.xml" ContentType="application/vnd.openxmlformats-officedocument.drawingml.chartshapes+xml"/>
  <Override PartName="/xl/charts/chart39.xml" ContentType="application/vnd.openxmlformats-officedocument.drawingml.chart+xml"/>
  <Override PartName="/xl/drawings/drawing42.xml" ContentType="application/vnd.openxmlformats-officedocument.drawingml.chartshapes+xml"/>
  <Override PartName="/xl/charts/chart40.xml" ContentType="application/vnd.openxmlformats-officedocument.drawingml.chart+xml"/>
  <Override PartName="/xl/drawings/drawing4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6885"/>
  </bookViews>
  <sheets>
    <sheet name="Bewertung gesamt" sheetId="1" r:id="rId1"/>
    <sheet name="Anbieter A" sheetId="12" r:id="rId2"/>
    <sheet name="Anbieter B" sheetId="11" r:id="rId3"/>
    <sheet name="Anbieter C" sheetId="10" r:id="rId4"/>
    <sheet name="Anbieter D" sheetId="9" r:id="rId5"/>
    <sheet name="Preisgewichtung" sheetId="8" r:id="rId6"/>
    <sheet name="Bewertungsbogen" sheetId="13" r:id="rId7"/>
    <sheet name="Berechnung" sheetId="15" r:id="rId8"/>
  </sheets>
  <definedNames>
    <definedName name="_xlnm.Print_Area" localSheetId="7">Berechnung!$A$1:$N$90</definedName>
    <definedName name="_xlnm.Print_Area" localSheetId="0">'Bewertung gesamt'!$A$1:$P$75</definedName>
    <definedName name="_xlnm.Print_Area" localSheetId="6">Bewertungsbogen!$A$1:$H$56</definedName>
    <definedName name="_xlnm.Print_Area" localSheetId="5">Preisgewichtung!$A$1:$P$9</definedName>
  </definedNames>
  <calcPr calcId="162913"/>
</workbook>
</file>

<file path=xl/calcChain.xml><?xml version="1.0" encoding="utf-8"?>
<calcChain xmlns="http://schemas.openxmlformats.org/spreadsheetml/2006/main">
  <c r="H41" i="1" l="1"/>
  <c r="H14" i="1"/>
  <c r="L26" i="15" l="1"/>
  <c r="L19" i="15"/>
  <c r="L12" i="15"/>
  <c r="M89" i="15"/>
  <c r="N88" i="15"/>
  <c r="N87" i="15"/>
  <c r="N86" i="15"/>
  <c r="N85" i="15"/>
  <c r="M74" i="15"/>
  <c r="N73" i="15"/>
  <c r="N72" i="15"/>
  <c r="N71" i="15"/>
  <c r="N70" i="15"/>
  <c r="M59" i="15"/>
  <c r="N58" i="15"/>
  <c r="N57" i="15"/>
  <c r="N56" i="15"/>
  <c r="N55" i="15"/>
  <c r="M44" i="15"/>
  <c r="N43" i="15"/>
  <c r="N42" i="15"/>
  <c r="N41" i="15"/>
  <c r="N40" i="15"/>
  <c r="L29" i="15"/>
  <c r="L28" i="15"/>
  <c r="L27" i="15"/>
  <c r="L22" i="15"/>
  <c r="L21" i="15"/>
  <c r="L20" i="15"/>
  <c r="F7" i="15"/>
  <c r="K7" i="15" s="1"/>
  <c r="E7" i="15"/>
  <c r="K4" i="15" s="1"/>
  <c r="D7" i="15"/>
  <c r="K5" i="15" s="1"/>
  <c r="C7" i="15"/>
  <c r="K6" i="15" s="1"/>
  <c r="N74" i="15" l="1"/>
  <c r="N44" i="15"/>
  <c r="N89" i="15"/>
  <c r="N59" i="15"/>
  <c r="L7" i="15"/>
  <c r="L6" i="15"/>
  <c r="L5" i="15"/>
  <c r="E67" i="1" l="1"/>
  <c r="E52" i="1"/>
  <c r="E30" i="1"/>
  <c r="L9" i="8" l="1"/>
  <c r="L11" i="1" s="1"/>
  <c r="J24" i="8"/>
  <c r="J22" i="8"/>
  <c r="J21" i="8"/>
  <c r="E72" i="1"/>
  <c r="K68" i="9"/>
  <c r="J68" i="9"/>
  <c r="K67" i="9"/>
  <c r="J67" i="9"/>
  <c r="K66" i="9"/>
  <c r="J66" i="9"/>
  <c r="K65" i="9"/>
  <c r="J65" i="9"/>
  <c r="K64" i="9"/>
  <c r="J64" i="9"/>
  <c r="K63" i="9"/>
  <c r="J63" i="9"/>
  <c r="K62" i="9"/>
  <c r="J62" i="9"/>
  <c r="K61" i="9"/>
  <c r="J61" i="9"/>
  <c r="K58" i="9"/>
  <c r="J58" i="9"/>
  <c r="K57" i="9"/>
  <c r="J57" i="9"/>
  <c r="K56" i="9"/>
  <c r="J56" i="9"/>
  <c r="K55" i="9"/>
  <c r="J55" i="9"/>
  <c r="K54" i="9"/>
  <c r="J54" i="9"/>
  <c r="K53" i="9"/>
  <c r="J53" i="9"/>
  <c r="K52" i="9"/>
  <c r="J52" i="9"/>
  <c r="K51" i="9"/>
  <c r="J51" i="9"/>
  <c r="K50" i="9"/>
  <c r="J50" i="9"/>
  <c r="K49" i="9"/>
  <c r="J49" i="9"/>
  <c r="K48" i="9"/>
  <c r="J48" i="9"/>
  <c r="K47" i="9"/>
  <c r="J47" i="9"/>
  <c r="K46" i="9"/>
  <c r="J46" i="9"/>
  <c r="K45" i="9"/>
  <c r="J45" i="9"/>
  <c r="K44" i="9"/>
  <c r="J44" i="9"/>
  <c r="K43" i="9"/>
  <c r="J43" i="9"/>
  <c r="K42" i="9"/>
  <c r="J42" i="9"/>
  <c r="K39" i="9"/>
  <c r="J39" i="9"/>
  <c r="K38" i="9"/>
  <c r="J38" i="9"/>
  <c r="K37" i="9"/>
  <c r="J37" i="9"/>
  <c r="K36" i="9"/>
  <c r="J36" i="9"/>
  <c r="K35" i="9"/>
  <c r="J35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20" i="9"/>
  <c r="J20" i="9"/>
  <c r="K19" i="9"/>
  <c r="J19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67" i="10"/>
  <c r="K69" i="1" s="1"/>
  <c r="L69" i="1" s="1"/>
  <c r="J67" i="10"/>
  <c r="K66" i="10"/>
  <c r="K68" i="1" s="1"/>
  <c r="L68" i="1" s="1"/>
  <c r="J66" i="10"/>
  <c r="K65" i="10"/>
  <c r="K67" i="1" s="1"/>
  <c r="L67" i="1" s="1"/>
  <c r="J65" i="10"/>
  <c r="K64" i="10"/>
  <c r="K66" i="1" s="1"/>
  <c r="L66" i="1" s="1"/>
  <c r="J64" i="10"/>
  <c r="K63" i="10"/>
  <c r="K65" i="1" s="1"/>
  <c r="L65" i="1" s="1"/>
  <c r="J63" i="10"/>
  <c r="K62" i="10"/>
  <c r="K64" i="1" s="1"/>
  <c r="L64" i="1" s="1"/>
  <c r="J62" i="10"/>
  <c r="K61" i="10"/>
  <c r="K63" i="1" s="1"/>
  <c r="L63" i="1" s="1"/>
  <c r="J61" i="10"/>
  <c r="K60" i="10"/>
  <c r="K62" i="1" s="1"/>
  <c r="L62" i="1" s="1"/>
  <c r="J60" i="10"/>
  <c r="K57" i="10"/>
  <c r="K59" i="1" s="1"/>
  <c r="L59" i="1" s="1"/>
  <c r="J57" i="10"/>
  <c r="K56" i="10"/>
  <c r="K58" i="1" s="1"/>
  <c r="L58" i="1" s="1"/>
  <c r="J56" i="10"/>
  <c r="K55" i="10"/>
  <c r="K57" i="1" s="1"/>
  <c r="L57" i="1" s="1"/>
  <c r="J55" i="10"/>
  <c r="K54" i="10"/>
  <c r="K56" i="1" s="1"/>
  <c r="L56" i="1" s="1"/>
  <c r="J54" i="10"/>
  <c r="K53" i="10"/>
  <c r="K55" i="1" s="1"/>
  <c r="L55" i="1" s="1"/>
  <c r="J53" i="10"/>
  <c r="K52" i="10"/>
  <c r="K54" i="1" s="1"/>
  <c r="L54" i="1" s="1"/>
  <c r="J52" i="10"/>
  <c r="K51" i="10"/>
  <c r="K53" i="1" s="1"/>
  <c r="L53" i="1" s="1"/>
  <c r="J51" i="10"/>
  <c r="K50" i="10"/>
  <c r="K52" i="1" s="1"/>
  <c r="L52" i="1" s="1"/>
  <c r="J50" i="10"/>
  <c r="K49" i="10"/>
  <c r="K51" i="1" s="1"/>
  <c r="L51" i="1" s="1"/>
  <c r="J49" i="10"/>
  <c r="K48" i="10"/>
  <c r="K50" i="1" s="1"/>
  <c r="L50" i="1" s="1"/>
  <c r="J48" i="10"/>
  <c r="K47" i="10"/>
  <c r="K49" i="1" s="1"/>
  <c r="L49" i="1" s="1"/>
  <c r="J47" i="10"/>
  <c r="K46" i="10"/>
  <c r="K48" i="1" s="1"/>
  <c r="L48" i="1" s="1"/>
  <c r="J46" i="10"/>
  <c r="K45" i="10"/>
  <c r="K47" i="1" s="1"/>
  <c r="L47" i="1" s="1"/>
  <c r="J45" i="10"/>
  <c r="K44" i="10"/>
  <c r="K46" i="1" s="1"/>
  <c r="L46" i="1" s="1"/>
  <c r="J44" i="10"/>
  <c r="K43" i="10"/>
  <c r="K45" i="1" s="1"/>
  <c r="L45" i="1" s="1"/>
  <c r="J43" i="10"/>
  <c r="K42" i="10"/>
  <c r="K44" i="1" s="1"/>
  <c r="L44" i="1" s="1"/>
  <c r="J42" i="10"/>
  <c r="K41" i="10"/>
  <c r="K43" i="1" s="1"/>
  <c r="L43" i="1" s="1"/>
  <c r="J41" i="10"/>
  <c r="K38" i="10"/>
  <c r="K40" i="1" s="1"/>
  <c r="L40" i="1" s="1"/>
  <c r="J38" i="10"/>
  <c r="K37" i="10"/>
  <c r="K39" i="1" s="1"/>
  <c r="L39" i="1" s="1"/>
  <c r="J37" i="10"/>
  <c r="K36" i="10"/>
  <c r="K38" i="1" s="1"/>
  <c r="L38" i="1" s="1"/>
  <c r="J36" i="10"/>
  <c r="K35" i="10"/>
  <c r="K37" i="1" s="1"/>
  <c r="L37" i="1" s="1"/>
  <c r="J35" i="10"/>
  <c r="K34" i="10"/>
  <c r="K36" i="1" s="1"/>
  <c r="L36" i="1" s="1"/>
  <c r="J34" i="10"/>
  <c r="K31" i="10"/>
  <c r="K33" i="1" s="1"/>
  <c r="L33" i="1" s="1"/>
  <c r="J31" i="10"/>
  <c r="K30" i="10"/>
  <c r="K32" i="1" s="1"/>
  <c r="L32" i="1" s="1"/>
  <c r="J30" i="10"/>
  <c r="K29" i="10"/>
  <c r="K31" i="1" s="1"/>
  <c r="L31" i="1" s="1"/>
  <c r="J29" i="10"/>
  <c r="K28" i="10"/>
  <c r="K30" i="1" s="1"/>
  <c r="L30" i="1" s="1"/>
  <c r="J28" i="10"/>
  <c r="K27" i="10"/>
  <c r="K29" i="1" s="1"/>
  <c r="L29" i="1" s="1"/>
  <c r="J27" i="10"/>
  <c r="K26" i="10"/>
  <c r="K28" i="1" s="1"/>
  <c r="L28" i="1" s="1"/>
  <c r="J26" i="10"/>
  <c r="K25" i="10"/>
  <c r="K27" i="1" s="1"/>
  <c r="L27" i="1" s="1"/>
  <c r="J25" i="10"/>
  <c r="K24" i="10"/>
  <c r="K26" i="1" s="1"/>
  <c r="L26" i="1" s="1"/>
  <c r="J24" i="10"/>
  <c r="K23" i="10"/>
  <c r="K25" i="1" s="1"/>
  <c r="L25" i="1" s="1"/>
  <c r="J23" i="10"/>
  <c r="K20" i="10"/>
  <c r="K22" i="1" s="1"/>
  <c r="L22" i="1" s="1"/>
  <c r="J20" i="10"/>
  <c r="K19" i="10"/>
  <c r="K21" i="1" s="1"/>
  <c r="L21" i="1" s="1"/>
  <c r="J19" i="10"/>
  <c r="K18" i="10"/>
  <c r="K20" i="1" s="1"/>
  <c r="L20" i="1" s="1"/>
  <c r="J18" i="10"/>
  <c r="K17" i="10"/>
  <c r="K19" i="1" s="1"/>
  <c r="L19" i="1" s="1"/>
  <c r="J17" i="10"/>
  <c r="K16" i="10"/>
  <c r="K18" i="1" s="1"/>
  <c r="L18" i="1" s="1"/>
  <c r="J16" i="10"/>
  <c r="K15" i="10"/>
  <c r="K17" i="1" s="1"/>
  <c r="L17" i="1" s="1"/>
  <c r="J15" i="10"/>
  <c r="K14" i="10"/>
  <c r="K16" i="1" s="1"/>
  <c r="L16" i="1" s="1"/>
  <c r="J14" i="10"/>
  <c r="K13" i="10"/>
  <c r="K15" i="1" s="1"/>
  <c r="L15" i="1" s="1"/>
  <c r="J13" i="10"/>
  <c r="K12" i="10"/>
  <c r="K14" i="1" s="1"/>
  <c r="L14" i="1" s="1"/>
  <c r="J12" i="10"/>
  <c r="K67" i="11"/>
  <c r="I69" i="1" s="1"/>
  <c r="J69" i="1" s="1"/>
  <c r="J67" i="11"/>
  <c r="K66" i="11"/>
  <c r="I68" i="1" s="1"/>
  <c r="J68" i="1" s="1"/>
  <c r="J66" i="11"/>
  <c r="K65" i="11"/>
  <c r="I67" i="1" s="1"/>
  <c r="J67" i="1" s="1"/>
  <c r="J65" i="11"/>
  <c r="K64" i="11"/>
  <c r="I66" i="1" s="1"/>
  <c r="J66" i="1" s="1"/>
  <c r="J64" i="11"/>
  <c r="K63" i="11"/>
  <c r="I65" i="1" s="1"/>
  <c r="J65" i="1" s="1"/>
  <c r="J63" i="11"/>
  <c r="K62" i="11"/>
  <c r="I64" i="1" s="1"/>
  <c r="J64" i="1" s="1"/>
  <c r="J62" i="11"/>
  <c r="K61" i="11"/>
  <c r="I63" i="1" s="1"/>
  <c r="J63" i="1" s="1"/>
  <c r="J61" i="11"/>
  <c r="K60" i="11"/>
  <c r="I62" i="1" s="1"/>
  <c r="J62" i="1" s="1"/>
  <c r="J60" i="11"/>
  <c r="K57" i="11"/>
  <c r="I59" i="1" s="1"/>
  <c r="J59" i="1" s="1"/>
  <c r="J57" i="11"/>
  <c r="K56" i="11"/>
  <c r="I58" i="1" s="1"/>
  <c r="J58" i="1" s="1"/>
  <c r="J56" i="11"/>
  <c r="K55" i="11"/>
  <c r="I57" i="1" s="1"/>
  <c r="J57" i="1" s="1"/>
  <c r="J55" i="11"/>
  <c r="K54" i="11"/>
  <c r="I56" i="1" s="1"/>
  <c r="J56" i="1" s="1"/>
  <c r="J54" i="11"/>
  <c r="K53" i="11"/>
  <c r="I55" i="1" s="1"/>
  <c r="J55" i="1" s="1"/>
  <c r="J53" i="11"/>
  <c r="K52" i="11"/>
  <c r="I54" i="1" s="1"/>
  <c r="J54" i="1" s="1"/>
  <c r="J52" i="11"/>
  <c r="K51" i="11"/>
  <c r="I53" i="1" s="1"/>
  <c r="J53" i="1" s="1"/>
  <c r="J51" i="11"/>
  <c r="K50" i="11"/>
  <c r="I52" i="1" s="1"/>
  <c r="J52" i="1" s="1"/>
  <c r="J50" i="11"/>
  <c r="K49" i="11"/>
  <c r="I51" i="1" s="1"/>
  <c r="J51" i="1" s="1"/>
  <c r="J49" i="11"/>
  <c r="K48" i="11"/>
  <c r="I50" i="1" s="1"/>
  <c r="J50" i="1" s="1"/>
  <c r="J48" i="11"/>
  <c r="K47" i="11"/>
  <c r="I49" i="1" s="1"/>
  <c r="J49" i="1" s="1"/>
  <c r="J47" i="11"/>
  <c r="K46" i="11"/>
  <c r="I48" i="1" s="1"/>
  <c r="J48" i="1" s="1"/>
  <c r="J46" i="11"/>
  <c r="K45" i="11"/>
  <c r="I47" i="1" s="1"/>
  <c r="J47" i="1" s="1"/>
  <c r="J45" i="11"/>
  <c r="K44" i="11"/>
  <c r="I46" i="1" s="1"/>
  <c r="J46" i="1" s="1"/>
  <c r="J44" i="11"/>
  <c r="K43" i="11"/>
  <c r="I45" i="1" s="1"/>
  <c r="J45" i="1" s="1"/>
  <c r="J43" i="11"/>
  <c r="K42" i="11"/>
  <c r="I44" i="1" s="1"/>
  <c r="J44" i="1" s="1"/>
  <c r="J42" i="11"/>
  <c r="K41" i="11"/>
  <c r="I43" i="1" s="1"/>
  <c r="J43" i="1" s="1"/>
  <c r="J41" i="11"/>
  <c r="K38" i="11"/>
  <c r="I40" i="1" s="1"/>
  <c r="J40" i="1" s="1"/>
  <c r="J38" i="11"/>
  <c r="K37" i="11"/>
  <c r="I39" i="1" s="1"/>
  <c r="J39" i="1" s="1"/>
  <c r="J37" i="11"/>
  <c r="K36" i="11"/>
  <c r="I38" i="1" s="1"/>
  <c r="J38" i="1" s="1"/>
  <c r="J36" i="11"/>
  <c r="K35" i="11"/>
  <c r="I37" i="1" s="1"/>
  <c r="J37" i="1" s="1"/>
  <c r="J35" i="11"/>
  <c r="K34" i="11"/>
  <c r="I36" i="1" s="1"/>
  <c r="J36" i="1" s="1"/>
  <c r="J34" i="11"/>
  <c r="K31" i="11"/>
  <c r="I33" i="1" s="1"/>
  <c r="J33" i="1" s="1"/>
  <c r="J31" i="11"/>
  <c r="K30" i="11"/>
  <c r="I32" i="1" s="1"/>
  <c r="J32" i="1" s="1"/>
  <c r="J30" i="11"/>
  <c r="K29" i="11"/>
  <c r="I31" i="1" s="1"/>
  <c r="J31" i="1" s="1"/>
  <c r="J29" i="11"/>
  <c r="K28" i="11"/>
  <c r="I30" i="1" s="1"/>
  <c r="J30" i="1" s="1"/>
  <c r="J28" i="11"/>
  <c r="K27" i="11"/>
  <c r="I29" i="1" s="1"/>
  <c r="J29" i="1" s="1"/>
  <c r="J27" i="11"/>
  <c r="K26" i="11"/>
  <c r="I28" i="1" s="1"/>
  <c r="J28" i="1" s="1"/>
  <c r="J26" i="11"/>
  <c r="K25" i="11"/>
  <c r="I27" i="1" s="1"/>
  <c r="J27" i="1" s="1"/>
  <c r="J25" i="11"/>
  <c r="K24" i="11"/>
  <c r="I26" i="1" s="1"/>
  <c r="J26" i="1" s="1"/>
  <c r="J24" i="11"/>
  <c r="K23" i="11"/>
  <c r="I25" i="1" s="1"/>
  <c r="J25" i="1" s="1"/>
  <c r="J23" i="11"/>
  <c r="K20" i="11"/>
  <c r="I22" i="1" s="1"/>
  <c r="J22" i="1" s="1"/>
  <c r="J20" i="11"/>
  <c r="K19" i="11"/>
  <c r="I21" i="1" s="1"/>
  <c r="J21" i="1" s="1"/>
  <c r="J19" i="11"/>
  <c r="K18" i="11"/>
  <c r="I20" i="1" s="1"/>
  <c r="J20" i="1" s="1"/>
  <c r="J18" i="11"/>
  <c r="K17" i="11"/>
  <c r="I19" i="1" s="1"/>
  <c r="J19" i="1" s="1"/>
  <c r="J17" i="11"/>
  <c r="K16" i="11"/>
  <c r="I18" i="1" s="1"/>
  <c r="J18" i="1" s="1"/>
  <c r="J16" i="11"/>
  <c r="K15" i="11"/>
  <c r="I17" i="1" s="1"/>
  <c r="J17" i="1" s="1"/>
  <c r="J15" i="11"/>
  <c r="K14" i="11"/>
  <c r="I16" i="1" s="1"/>
  <c r="J16" i="1" s="1"/>
  <c r="J14" i="11"/>
  <c r="K13" i="11"/>
  <c r="I15" i="1" s="1"/>
  <c r="J15" i="1" s="1"/>
  <c r="J13" i="11"/>
  <c r="K12" i="11"/>
  <c r="I14" i="1" s="1"/>
  <c r="J14" i="1" s="1"/>
  <c r="J12" i="11"/>
  <c r="J12" i="12"/>
  <c r="K12" i="12"/>
  <c r="G14" i="1" s="1"/>
  <c r="J13" i="12"/>
  <c r="K13" i="12"/>
  <c r="G15" i="1" s="1"/>
  <c r="H15" i="1" s="1"/>
  <c r="J14" i="12"/>
  <c r="K14" i="12"/>
  <c r="G16" i="1" s="1"/>
  <c r="H16" i="1" s="1"/>
  <c r="J15" i="12"/>
  <c r="K15" i="12"/>
  <c r="G17" i="1" s="1"/>
  <c r="H17" i="1" s="1"/>
  <c r="J16" i="12"/>
  <c r="K16" i="12"/>
  <c r="G18" i="1" s="1"/>
  <c r="H18" i="1" s="1"/>
  <c r="J17" i="12"/>
  <c r="K17" i="12"/>
  <c r="G19" i="1" s="1"/>
  <c r="H19" i="1" s="1"/>
  <c r="J18" i="12"/>
  <c r="K18" i="12"/>
  <c r="G20" i="1" s="1"/>
  <c r="H20" i="1" s="1"/>
  <c r="J19" i="12"/>
  <c r="K19" i="12"/>
  <c r="G21" i="1" s="1"/>
  <c r="H21" i="1" s="1"/>
  <c r="J20" i="12"/>
  <c r="K20" i="12"/>
  <c r="G22" i="1" s="1"/>
  <c r="H22" i="1" s="1"/>
  <c r="J23" i="12"/>
  <c r="K23" i="12"/>
  <c r="G25" i="1" s="1"/>
  <c r="H25" i="1" s="1"/>
  <c r="J24" i="12"/>
  <c r="K24" i="12"/>
  <c r="G26" i="1" s="1"/>
  <c r="H26" i="1" s="1"/>
  <c r="J25" i="12"/>
  <c r="K25" i="12"/>
  <c r="G27" i="1" s="1"/>
  <c r="H27" i="1" s="1"/>
  <c r="J26" i="12"/>
  <c r="K26" i="12"/>
  <c r="G28" i="1" s="1"/>
  <c r="H28" i="1" s="1"/>
  <c r="J27" i="12"/>
  <c r="K27" i="12"/>
  <c r="G29" i="1" s="1"/>
  <c r="H29" i="1" s="1"/>
  <c r="J28" i="12"/>
  <c r="K28" i="12"/>
  <c r="G30" i="1" s="1"/>
  <c r="H30" i="1" s="1"/>
  <c r="J29" i="12"/>
  <c r="K29" i="12"/>
  <c r="G31" i="1" s="1"/>
  <c r="H31" i="1" s="1"/>
  <c r="J30" i="12"/>
  <c r="K30" i="12"/>
  <c r="G32" i="1" s="1"/>
  <c r="H32" i="1" s="1"/>
  <c r="J31" i="12"/>
  <c r="K31" i="12"/>
  <c r="G33" i="1" s="1"/>
  <c r="H33" i="1" s="1"/>
  <c r="J32" i="12"/>
  <c r="K32" i="12"/>
  <c r="J35" i="12"/>
  <c r="K35" i="12"/>
  <c r="G36" i="1" s="1"/>
  <c r="H36" i="1" s="1"/>
  <c r="J36" i="12"/>
  <c r="K36" i="12"/>
  <c r="G37" i="1" s="1"/>
  <c r="H37" i="1" s="1"/>
  <c r="J37" i="12"/>
  <c r="K37" i="12"/>
  <c r="G38" i="1" s="1"/>
  <c r="H38" i="1" s="1"/>
  <c r="J38" i="12"/>
  <c r="K38" i="12"/>
  <c r="G39" i="1" s="1"/>
  <c r="H39" i="1" s="1"/>
  <c r="J39" i="12"/>
  <c r="K39" i="12"/>
  <c r="G40" i="1" s="1"/>
  <c r="H40" i="1" s="1"/>
  <c r="J42" i="12"/>
  <c r="K42" i="12"/>
  <c r="G43" i="1" s="1"/>
  <c r="H43" i="1" s="1"/>
  <c r="J43" i="12"/>
  <c r="K43" i="12"/>
  <c r="G44" i="1" s="1"/>
  <c r="H44" i="1" s="1"/>
  <c r="J44" i="12"/>
  <c r="K44" i="12"/>
  <c r="G45" i="1" s="1"/>
  <c r="H45" i="1" s="1"/>
  <c r="J45" i="12"/>
  <c r="K45" i="12"/>
  <c r="G46" i="1" s="1"/>
  <c r="H46" i="1" s="1"/>
  <c r="J46" i="12"/>
  <c r="K46" i="12"/>
  <c r="G47" i="1" s="1"/>
  <c r="H47" i="1" s="1"/>
  <c r="J47" i="12"/>
  <c r="K47" i="12"/>
  <c r="G48" i="1" s="1"/>
  <c r="H48" i="1" s="1"/>
  <c r="J48" i="12"/>
  <c r="K48" i="12"/>
  <c r="G49" i="1" s="1"/>
  <c r="H49" i="1" s="1"/>
  <c r="J49" i="12"/>
  <c r="K49" i="12"/>
  <c r="G50" i="1" s="1"/>
  <c r="H50" i="1" s="1"/>
  <c r="J50" i="12"/>
  <c r="K50" i="12"/>
  <c r="G51" i="1" s="1"/>
  <c r="H51" i="1" s="1"/>
  <c r="J51" i="12"/>
  <c r="K51" i="12"/>
  <c r="G52" i="1" s="1"/>
  <c r="H52" i="1" s="1"/>
  <c r="J52" i="12"/>
  <c r="K52" i="12"/>
  <c r="G53" i="1" s="1"/>
  <c r="H53" i="1" s="1"/>
  <c r="J53" i="12"/>
  <c r="K53" i="12"/>
  <c r="G54" i="1" s="1"/>
  <c r="H54" i="1" s="1"/>
  <c r="J54" i="12"/>
  <c r="K54" i="12"/>
  <c r="G55" i="1" s="1"/>
  <c r="H55" i="1" s="1"/>
  <c r="J55" i="12"/>
  <c r="K55" i="12"/>
  <c r="G56" i="1" s="1"/>
  <c r="H56" i="1" s="1"/>
  <c r="J56" i="12"/>
  <c r="K56" i="12"/>
  <c r="G57" i="1" s="1"/>
  <c r="H57" i="1" s="1"/>
  <c r="J57" i="12"/>
  <c r="K57" i="12"/>
  <c r="G58" i="1" s="1"/>
  <c r="H58" i="1" s="1"/>
  <c r="J58" i="12"/>
  <c r="K58" i="12"/>
  <c r="G59" i="1" s="1"/>
  <c r="H59" i="1" s="1"/>
  <c r="J61" i="12"/>
  <c r="K61" i="12"/>
  <c r="G62" i="1" s="1"/>
  <c r="H62" i="1" s="1"/>
  <c r="J62" i="12"/>
  <c r="K62" i="12"/>
  <c r="G63" i="1" s="1"/>
  <c r="H63" i="1" s="1"/>
  <c r="J63" i="12"/>
  <c r="K63" i="12"/>
  <c r="G64" i="1" s="1"/>
  <c r="H64" i="1" s="1"/>
  <c r="J64" i="12"/>
  <c r="K64" i="12"/>
  <c r="G65" i="1" s="1"/>
  <c r="H65" i="1" s="1"/>
  <c r="J65" i="12"/>
  <c r="K65" i="12"/>
  <c r="G66" i="1" s="1"/>
  <c r="H66" i="1" s="1"/>
  <c r="J66" i="12"/>
  <c r="K66" i="12"/>
  <c r="G67" i="1" s="1"/>
  <c r="H67" i="1" s="1"/>
  <c r="J67" i="12"/>
  <c r="K67" i="12"/>
  <c r="G68" i="1" s="1"/>
  <c r="H68" i="1" s="1"/>
  <c r="J68" i="12"/>
  <c r="K68" i="12"/>
  <c r="G69" i="1" s="1"/>
  <c r="H69" i="1" s="1"/>
  <c r="N36" i="1"/>
  <c r="N37" i="1"/>
  <c r="N38" i="1"/>
  <c r="N39" i="1"/>
  <c r="N40" i="1"/>
  <c r="N25" i="1"/>
  <c r="N26" i="1"/>
  <c r="N27" i="1"/>
  <c r="N28" i="1"/>
  <c r="N29" i="1"/>
  <c r="N30" i="1"/>
  <c r="N31" i="1"/>
  <c r="N32" i="1"/>
  <c r="N33" i="1"/>
  <c r="N43" i="1"/>
  <c r="N44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45" i="1"/>
  <c r="N59" i="1"/>
  <c r="I22" i="8"/>
  <c r="J9" i="8" s="1"/>
  <c r="J11" i="1" s="1"/>
  <c r="K22" i="8"/>
  <c r="N67" i="1"/>
  <c r="N68" i="1"/>
  <c r="N69" i="1"/>
  <c r="N66" i="1"/>
  <c r="N62" i="1"/>
  <c r="N63" i="1"/>
  <c r="N64" i="1"/>
  <c r="N65" i="1"/>
  <c r="I24" i="8"/>
  <c r="N9" i="8" s="1"/>
  <c r="N11" i="1" s="1"/>
  <c r="J23" i="8"/>
  <c r="K23" i="8" s="1"/>
  <c r="L1" i="8"/>
  <c r="N14" i="1"/>
  <c r="N15" i="1"/>
  <c r="N16" i="1"/>
  <c r="N17" i="1"/>
  <c r="N18" i="1"/>
  <c r="N19" i="1"/>
  <c r="N20" i="1"/>
  <c r="N21" i="1"/>
  <c r="N22" i="1"/>
  <c r="L1" i="1"/>
  <c r="K24" i="8"/>
  <c r="L41" i="1" l="1"/>
  <c r="E18" i="15" s="1"/>
  <c r="J60" i="1"/>
  <c r="D11" i="15" s="1"/>
  <c r="J41" i="1"/>
  <c r="D18" i="15" s="1"/>
  <c r="I23" i="8"/>
  <c r="H9" i="8" s="1"/>
  <c r="H11" i="1" s="1"/>
  <c r="N41" i="1"/>
  <c r="F18" i="15" s="1"/>
  <c r="C18" i="15"/>
  <c r="L70" i="1"/>
  <c r="E25" i="15" s="1"/>
  <c r="L60" i="1"/>
  <c r="E11" i="15" s="1"/>
  <c r="H60" i="1"/>
  <c r="C11" i="15" s="1"/>
  <c r="N60" i="1"/>
  <c r="F11" i="15" s="1"/>
  <c r="H70" i="1"/>
  <c r="C25" i="15" s="1"/>
  <c r="N70" i="1"/>
  <c r="F25" i="15" s="1"/>
  <c r="J70" i="1"/>
  <c r="D25" i="15" s="1"/>
  <c r="M72" i="1" l="1"/>
  <c r="I72" i="1"/>
  <c r="K72" i="1"/>
  <c r="G72" i="1"/>
  <c r="I73" i="1" l="1"/>
  <c r="G73" i="1"/>
  <c r="K73" i="1"/>
  <c r="L15" i="15"/>
  <c r="L14" i="15"/>
  <c r="L13" i="15"/>
</calcChain>
</file>

<file path=xl/sharedStrings.xml><?xml version="1.0" encoding="utf-8"?>
<sst xmlns="http://schemas.openxmlformats.org/spreadsheetml/2006/main" count="654" uniqueCount="152">
  <si>
    <t>Bewertungstabelle</t>
  </si>
  <si>
    <t>Note</t>
  </si>
  <si>
    <t>schwach</t>
  </si>
  <si>
    <t>genügend</t>
  </si>
  <si>
    <t>gut</t>
  </si>
  <si>
    <t>sehr gut</t>
  </si>
  <si>
    <t>Kriterium</t>
  </si>
  <si>
    <t>Pos</t>
  </si>
  <si>
    <t>Chassis</t>
  </si>
  <si>
    <t>Aufbau</t>
  </si>
  <si>
    <t>Ergonomie</t>
  </si>
  <si>
    <t>Beleuchtung</t>
  </si>
  <si>
    <t>Sicherheit für AdF</t>
  </si>
  <si>
    <t>Raumangebot</t>
  </si>
  <si>
    <t>Stauraum</t>
  </si>
  <si>
    <t>Verarbeitungsqualität</t>
  </si>
  <si>
    <t>Wartuns- und Pflegeaufwand</t>
  </si>
  <si>
    <t>Aus eigener Produktion</t>
  </si>
  <si>
    <t>Raumnutzung</t>
  </si>
  <si>
    <t>Raumreserve</t>
  </si>
  <si>
    <t>Innovation</t>
  </si>
  <si>
    <t>Pumpenbedienung</t>
  </si>
  <si>
    <t>Uebersichtlichkeit</t>
  </si>
  <si>
    <t>Bedienfreundlichkeit/Miliztauglichkeit</t>
  </si>
  <si>
    <t>Steuerung</t>
  </si>
  <si>
    <t>Ersatzteilverfügbarkeit</t>
  </si>
  <si>
    <t>Eigene Erfahrungen</t>
  </si>
  <si>
    <t>Garantie</t>
  </si>
  <si>
    <t>Preis</t>
  </si>
  <si>
    <t>Referenzfahrzeug gleicher Typ</t>
  </si>
  <si>
    <t>Eigene Produktion</t>
  </si>
  <si>
    <t>Ausbildung von Lehrlingen im Betrieb</t>
  </si>
  <si>
    <t>Punkte</t>
  </si>
  <si>
    <t>Multiplikatior</t>
  </si>
  <si>
    <t>Wartungs- und Pflegeaufwand</t>
  </si>
  <si>
    <t>Total Punkte</t>
  </si>
  <si>
    <t>Total Rang</t>
  </si>
  <si>
    <t>Datum</t>
  </si>
  <si>
    <t>für</t>
  </si>
  <si>
    <t>Wichtigkeit</t>
  </si>
  <si>
    <t>Rosenbauer</t>
  </si>
  <si>
    <t>Brändle</t>
  </si>
  <si>
    <t>Feuerwehr Grabs</t>
  </si>
  <si>
    <t>Beschaffung Standard TLF 2014</t>
  </si>
  <si>
    <t>Vogt</t>
  </si>
  <si>
    <t>maximale</t>
  </si>
  <si>
    <t>Punktzahl</t>
  </si>
  <si>
    <t>Notbetrieb</t>
  </si>
  <si>
    <t>Schaumart</t>
  </si>
  <si>
    <t>Ein- und Ausstieg</t>
  </si>
  <si>
    <t>AS Gerätehalterung</t>
  </si>
  <si>
    <t>Verbindung zum Beifahrer</t>
  </si>
  <si>
    <t>Trittbretter mit Beleuchtung</t>
  </si>
  <si>
    <t>Beleuchtung Innenraum</t>
  </si>
  <si>
    <t>Materialeinbau</t>
  </si>
  <si>
    <t>Pumpenlärm</t>
  </si>
  <si>
    <t>Tankbefüllung</t>
  </si>
  <si>
    <t>Leiterhalterung und Absenkung</t>
  </si>
  <si>
    <t>Dachkasten</t>
  </si>
  <si>
    <t>Notstromaggreagat, Leistung</t>
  </si>
  <si>
    <t>Lichtmast</t>
  </si>
  <si>
    <t>Umfeldbeleuchtung</t>
  </si>
  <si>
    <t>Rückfahrscheinwerfer</t>
  </si>
  <si>
    <t>allg. Fahrzeugbeleuchtung</t>
  </si>
  <si>
    <t>sehr schwach</t>
  </si>
  <si>
    <t>Vorführdatum</t>
  </si>
  <si>
    <t>Fahrzeugaufbau</t>
  </si>
  <si>
    <t>max. Punktzahl</t>
  </si>
  <si>
    <t>Gewichtung 10%</t>
  </si>
  <si>
    <t>Bewertungstabelle mit Rangliste</t>
  </si>
  <si>
    <t>Grundfahrzeug</t>
  </si>
  <si>
    <t>Fahrerhaus</t>
  </si>
  <si>
    <t>Gesamtbild</t>
  </si>
  <si>
    <t>Garantie, Service, Qualifikationen und Referenzen</t>
  </si>
  <si>
    <t>Kundendienst, und Service</t>
  </si>
  <si>
    <t>Rusterholtz</t>
  </si>
  <si>
    <t>Materialverarbeitung/Qualität</t>
  </si>
  <si>
    <t>Gewichtung 30%</t>
  </si>
  <si>
    <t>Feuerwehr Buchs</t>
  </si>
  <si>
    <t>Note 1</t>
  </si>
  <si>
    <t>Note 2</t>
  </si>
  <si>
    <t>Note 3</t>
  </si>
  <si>
    <t>Note 4</t>
  </si>
  <si>
    <t>Note 5</t>
  </si>
  <si>
    <t>Note 6</t>
  </si>
  <si>
    <t>Note 7</t>
  </si>
  <si>
    <t>Note 8</t>
  </si>
  <si>
    <t>Note Schnitt</t>
  </si>
  <si>
    <t>Roh</t>
  </si>
  <si>
    <t>Gerundet</t>
  </si>
  <si>
    <t>Angebotspreis, Preisanalyse</t>
  </si>
  <si>
    <t>Multiplikator Total</t>
  </si>
  <si>
    <t>Schnitt 2.5</t>
  </si>
  <si>
    <t>Schnitt 3.53</t>
  </si>
  <si>
    <t>Bewerter</t>
  </si>
  <si>
    <t>Zu vergeben</t>
  </si>
  <si>
    <t>Zu vergben</t>
  </si>
  <si>
    <t>Stadt Buchs Berechnung</t>
  </si>
  <si>
    <t>Funktionalität</t>
  </si>
  <si>
    <t>Qualität</t>
  </si>
  <si>
    <t>Garantie/Service</t>
  </si>
  <si>
    <t xml:space="preserve">Offerte </t>
  </si>
  <si>
    <t xml:space="preserve">        Bewertung</t>
  </si>
  <si>
    <t>Gewichtung</t>
  </si>
  <si>
    <t>Resultat</t>
  </si>
  <si>
    <t>Zuschlagskriterien</t>
  </si>
  <si>
    <t>unbefriedigend</t>
  </si>
  <si>
    <t xml:space="preserve">        gut</t>
  </si>
  <si>
    <t>Funktionalität / Innovationsgehalt</t>
  </si>
  <si>
    <t>Garantie- und Unterhaltsleistungen</t>
  </si>
  <si>
    <t>Total</t>
  </si>
  <si>
    <t>1)</t>
  </si>
  <si>
    <t>Bewertung umgekehrt proportional zur günstigsten Offerte mal 10, auf 2 Kommastellen</t>
  </si>
  <si>
    <t>Anhang</t>
  </si>
  <si>
    <t>Standard TLF</t>
  </si>
  <si>
    <t>Garantie / Service</t>
  </si>
  <si>
    <t>Preise eintragen von Oben nach Unten Preise absteigend</t>
  </si>
  <si>
    <t>Punkte eintragen von Oben nach Unten Punkte absteigend</t>
  </si>
  <si>
    <t xml:space="preserve">Beleuchtung Innenraum, Materialraum, Manschaftskabine </t>
  </si>
  <si>
    <t>Erfüllung Pflichtenheft</t>
  </si>
  <si>
    <t>Vog</t>
  </si>
  <si>
    <t>Maximum</t>
  </si>
  <si>
    <t>offenes Verfahren</t>
  </si>
  <si>
    <r>
      <t xml:space="preserve">Preis </t>
    </r>
    <r>
      <rPr>
        <vertAlign val="superscript"/>
        <sz val="11"/>
        <rFont val="Arial"/>
        <family val="2"/>
      </rPr>
      <t xml:space="preserve">1)         </t>
    </r>
    <r>
      <rPr>
        <sz val="11"/>
        <rFont val="Arial"/>
        <family val="2"/>
      </rPr>
      <t>Fr. 598'101.60</t>
    </r>
  </si>
  <si>
    <r>
      <t xml:space="preserve">Preis </t>
    </r>
    <r>
      <rPr>
        <vertAlign val="superscript"/>
        <sz val="11"/>
        <rFont val="Arial"/>
        <family val="2"/>
      </rPr>
      <t xml:space="preserve">1)         </t>
    </r>
    <r>
      <rPr>
        <sz val="11"/>
        <rFont val="Arial"/>
        <family val="2"/>
      </rPr>
      <t>Fr. 526'150.80</t>
    </r>
  </si>
  <si>
    <r>
      <t xml:space="preserve">Preis </t>
    </r>
    <r>
      <rPr>
        <vertAlign val="superscript"/>
        <sz val="11"/>
        <rFont val="Arial"/>
        <family val="2"/>
      </rPr>
      <t xml:space="preserve">1)         </t>
    </r>
    <r>
      <rPr>
        <sz val="11"/>
        <rFont val="Arial"/>
        <family val="2"/>
      </rPr>
      <t>Fr. 511'519.80</t>
    </r>
  </si>
  <si>
    <r>
      <t xml:space="preserve">Preis </t>
    </r>
    <r>
      <rPr>
        <vertAlign val="superscript"/>
        <sz val="11"/>
        <rFont val="Arial"/>
        <family val="2"/>
      </rPr>
      <t xml:space="preserve">1)         </t>
    </r>
    <r>
      <rPr>
        <sz val="11"/>
        <rFont val="Arial"/>
        <family val="2"/>
      </rPr>
      <t>Fr. 617'197.70</t>
    </r>
  </si>
  <si>
    <t>01.01.2021 10:00</t>
  </si>
  <si>
    <t>01.01.2021 08:00</t>
  </si>
  <si>
    <t>01.01.2021 13:00</t>
  </si>
  <si>
    <t>01.01.2021 15:00</t>
  </si>
  <si>
    <t>Anbieter A</t>
  </si>
  <si>
    <t>Anbieter B</t>
  </si>
  <si>
    <t>Anbieter D</t>
  </si>
  <si>
    <t>Anbieter C</t>
  </si>
  <si>
    <t>Feuerwehr XY</t>
  </si>
  <si>
    <t>Beschaffung: TLF</t>
  </si>
  <si>
    <t xml:space="preserve">Optionen </t>
  </si>
  <si>
    <t>Beschaffung TLF</t>
  </si>
  <si>
    <t>Bewerter/in 1</t>
  </si>
  <si>
    <t>Bewerter/in 2</t>
  </si>
  <si>
    <t>Bewerter/in 3</t>
  </si>
  <si>
    <t>Bewerter/in 4</t>
  </si>
  <si>
    <t>Bewerter/in 5</t>
  </si>
  <si>
    <t>Bewerter/in 6</t>
  </si>
  <si>
    <t>Bewerter/in 7</t>
  </si>
  <si>
    <t>Bewerter/in 8</t>
  </si>
  <si>
    <t>Vorführdatum: 01.01.2021 08:00</t>
  </si>
  <si>
    <t>Vorführdatum: 01.01.2020 10:00</t>
  </si>
  <si>
    <t>Vorführdatum: 01.01.2021 13:00</t>
  </si>
  <si>
    <t>Vorführdatum: 01.01.2021 15:00</t>
  </si>
  <si>
    <t xml:space="preserve">Anbieter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</si>
</sst>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8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sz val="9"/>
      <name val="Arial"/>
      <family val="2"/>
    </font>
    <font>
      <sz val="10"/>
      <color indexed="48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i/>
      <sz val="11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name val="Frutiger 45"/>
    </font>
    <font>
      <vertAlign val="superscript"/>
      <sz val="11"/>
      <name val="Arial"/>
      <family val="2"/>
    </font>
    <font>
      <sz val="11"/>
      <name val="Frutiger 45 Light"/>
      <family val="2"/>
    </font>
    <font>
      <b/>
      <sz val="9"/>
      <color indexed="10"/>
      <name val="Arial"/>
      <family val="2"/>
    </font>
    <font>
      <b/>
      <sz val="2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/>
    <xf numFmtId="0" fontId="3" fillId="0" borderId="0" xfId="0" applyFont="1"/>
    <xf numFmtId="0" fontId="0" fillId="0" borderId="3" xfId="0" applyFill="1" applyBorder="1" applyAlignment="1">
      <alignment horizontal="center"/>
    </xf>
    <xf numFmtId="0" fontId="0" fillId="0" borderId="4" xfId="0" applyBorder="1"/>
    <xf numFmtId="0" fontId="3" fillId="0" borderId="4" xfId="0" applyFont="1" applyBorder="1" applyAlignment="1">
      <alignment horizontal="center"/>
    </xf>
    <xf numFmtId="0" fontId="0" fillId="0" borderId="5" xfId="0" applyFill="1" applyBorder="1"/>
    <xf numFmtId="0" fontId="0" fillId="0" borderId="5" xfId="0" applyBorder="1"/>
    <xf numFmtId="0" fontId="0" fillId="0" borderId="0" xfId="0" applyBorder="1"/>
    <xf numFmtId="0" fontId="0" fillId="0" borderId="0" xfId="0" applyFill="1" applyBorder="1"/>
    <xf numFmtId="0" fontId="2" fillId="0" borderId="5" xfId="0" applyFont="1" applyFill="1" applyBorder="1"/>
    <xf numFmtId="0" fontId="0" fillId="0" borderId="0" xfId="0" applyAlignment="1">
      <alignment horizontal="right"/>
    </xf>
    <xf numFmtId="0" fontId="0" fillId="2" borderId="7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8" fillId="0" borderId="7" xfId="0" applyFont="1" applyBorder="1" applyAlignment="1"/>
    <xf numFmtId="0" fontId="8" fillId="0" borderId="7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1" xfId="0" applyBorder="1"/>
    <xf numFmtId="0" fontId="0" fillId="0" borderId="15" xfId="0" applyFill="1" applyBorder="1"/>
    <xf numFmtId="0" fontId="0" fillId="0" borderId="4" xfId="0" applyBorder="1" applyAlignment="1">
      <alignment horizontal="center"/>
    </xf>
    <xf numFmtId="0" fontId="3" fillId="3" borderId="5" xfId="0" applyFont="1" applyFill="1" applyBorder="1" applyAlignment="1">
      <alignment horizontal="right"/>
    </xf>
    <xf numFmtId="14" fontId="3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4" xfId="0" applyFill="1" applyBorder="1"/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3" fillId="3" borderId="19" xfId="0" applyFont="1" applyFill="1" applyBorder="1" applyAlignment="1">
      <alignment horizontal="right"/>
    </xf>
    <xf numFmtId="14" fontId="3" fillId="3" borderId="19" xfId="0" applyNumberFormat="1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0" xfId="0" applyFont="1" applyAlignment="1"/>
    <xf numFmtId="0" fontId="0" fillId="0" borderId="7" xfId="0" applyBorder="1"/>
    <xf numFmtId="0" fontId="0" fillId="6" borderId="4" xfId="0" applyFill="1" applyBorder="1"/>
    <xf numFmtId="0" fontId="0" fillId="0" borderId="0" xfId="0" applyFill="1" applyBorder="1" applyAlignment="1">
      <alignment horizontal="right"/>
    </xf>
    <xf numFmtId="0" fontId="0" fillId="6" borderId="21" xfId="0" applyFill="1" applyBorder="1"/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2" fillId="6" borderId="4" xfId="0" applyFont="1" applyFill="1" applyBorder="1"/>
    <xf numFmtId="0" fontId="0" fillId="6" borderId="4" xfId="0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10" fillId="0" borderId="14" xfId="0" applyFont="1" applyFill="1" applyBorder="1"/>
    <xf numFmtId="0" fontId="3" fillId="5" borderId="7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21" xfId="0" applyBorder="1"/>
    <xf numFmtId="0" fontId="0" fillId="0" borderId="21" xfId="0" applyFill="1" applyBorder="1"/>
    <xf numFmtId="0" fontId="2" fillId="0" borderId="21" xfId="0" applyFont="1" applyFill="1" applyBorder="1" applyAlignment="1">
      <alignment horizontal="center"/>
    </xf>
    <xf numFmtId="0" fontId="2" fillId="0" borderId="25" xfId="0" applyFont="1" applyBorder="1"/>
    <xf numFmtId="0" fontId="2" fillId="0" borderId="28" xfId="0" applyFont="1" applyBorder="1"/>
    <xf numFmtId="0" fontId="2" fillId="4" borderId="4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0" xfId="0" applyFont="1" applyAlignment="1">
      <alignment horizontal="center"/>
    </xf>
    <xf numFmtId="1" fontId="9" fillId="0" borderId="20" xfId="0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12" fillId="0" borderId="0" xfId="0" applyFont="1" applyFill="1" applyBorder="1" applyAlignment="1">
      <alignment horizontal="left"/>
    </xf>
    <xf numFmtId="0" fontId="0" fillId="0" borderId="20" xfId="0" applyBorder="1"/>
    <xf numFmtId="0" fontId="13" fillId="7" borderId="17" xfId="0" applyFont="1" applyFill="1" applyBorder="1" applyAlignment="1">
      <alignment horizontal="left"/>
    </xf>
    <xf numFmtId="0" fontId="14" fillId="7" borderId="5" xfId="0" applyFont="1" applyFill="1" applyBorder="1"/>
    <xf numFmtId="0" fontId="15" fillId="7" borderId="14" xfId="0" applyFont="1" applyFill="1" applyBorder="1" applyAlignment="1">
      <alignment horizontal="right"/>
    </xf>
    <xf numFmtId="0" fontId="16" fillId="0" borderId="15" xfId="0" applyFont="1" applyBorder="1" applyAlignment="1">
      <alignment horizontal="left"/>
    </xf>
    <xf numFmtId="0" fontId="15" fillId="0" borderId="0" xfId="0" applyFont="1" applyBorder="1"/>
    <xf numFmtId="0" fontId="16" fillId="0" borderId="21" xfId="0" applyFont="1" applyBorder="1"/>
    <xf numFmtId="0" fontId="15" fillId="0" borderId="21" xfId="0" applyFont="1" applyBorder="1" applyAlignment="1">
      <alignment horizontal="left"/>
    </xf>
    <xf numFmtId="0" fontId="15" fillId="0" borderId="21" xfId="0" applyFont="1" applyBorder="1" applyAlignment="1">
      <alignment horizontal="right"/>
    </xf>
    <xf numFmtId="0" fontId="15" fillId="0" borderId="30" xfId="0" applyFont="1" applyBorder="1"/>
    <xf numFmtId="0" fontId="17" fillId="0" borderId="31" xfId="0" applyFont="1" applyBorder="1"/>
    <xf numFmtId="0" fontId="15" fillId="0" borderId="31" xfId="0" applyFont="1" applyBorder="1" applyAlignment="1">
      <alignment horizontal="left"/>
    </xf>
    <xf numFmtId="0" fontId="15" fillId="0" borderId="31" xfId="0" applyFont="1" applyBorder="1" applyAlignment="1">
      <alignment horizontal="right"/>
    </xf>
    <xf numFmtId="0" fontId="15" fillId="0" borderId="32" xfId="0" applyFont="1" applyBorder="1"/>
    <xf numFmtId="0" fontId="18" fillId="0" borderId="15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4" xfId="0" applyFont="1" applyBorder="1"/>
    <xf numFmtId="0" fontId="15" fillId="0" borderId="18" xfId="0" applyFont="1" applyBorder="1"/>
    <xf numFmtId="0" fontId="14" fillId="7" borderId="10" xfId="0" applyFont="1" applyFill="1" applyBorder="1" applyAlignment="1">
      <alignment horizontal="left"/>
    </xf>
    <xf numFmtId="0" fontId="19" fillId="7" borderId="30" xfId="0" applyFont="1" applyFill="1" applyBorder="1" applyAlignment="1">
      <alignment horizontal="left" wrapText="1"/>
    </xf>
    <xf numFmtId="0" fontId="11" fillId="7" borderId="5" xfId="0" applyFont="1" applyFill="1" applyBorder="1" applyAlignment="1">
      <alignment horizontal="left" vertical="center"/>
    </xf>
    <xf numFmtId="0" fontId="19" fillId="7" borderId="5" xfId="0" applyFont="1" applyFill="1" applyBorder="1" applyAlignment="1">
      <alignment horizontal="left" vertical="center"/>
    </xf>
    <xf numFmtId="0" fontId="11" fillId="7" borderId="5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right" vertical="center"/>
    </xf>
    <xf numFmtId="0" fontId="16" fillId="7" borderId="15" xfId="0" applyFont="1" applyFill="1" applyBorder="1" applyAlignment="1">
      <alignment horizontal="left"/>
    </xf>
    <xf numFmtId="0" fontId="21" fillId="7" borderId="16" xfId="0" applyFont="1" applyFill="1" applyBorder="1" applyAlignment="1">
      <alignment horizontal="left" wrapText="1"/>
    </xf>
    <xf numFmtId="0" fontId="12" fillId="7" borderId="17" xfId="0" applyFont="1" applyFill="1" applyBorder="1" applyAlignment="1">
      <alignment horizontal="left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left" vertical="center"/>
    </xf>
    <xf numFmtId="0" fontId="12" fillId="7" borderId="14" xfId="0" applyFont="1" applyFill="1" applyBorder="1" applyAlignment="1">
      <alignment horizontal="right" vertical="center"/>
    </xf>
    <xf numFmtId="0" fontId="20" fillId="7" borderId="11" xfId="0" applyFont="1" applyFill="1" applyBorder="1" applyAlignment="1">
      <alignment horizontal="left"/>
    </xf>
    <xf numFmtId="0" fontId="20" fillId="7" borderId="18" xfId="0" applyFont="1" applyFill="1" applyBorder="1" applyAlignment="1">
      <alignment horizontal="left" wrapText="1"/>
    </xf>
    <xf numFmtId="3" fontId="12" fillId="7" borderId="33" xfId="0" applyNumberFormat="1" applyFont="1" applyFill="1" applyBorder="1" applyAlignment="1">
      <alignment horizontal="center"/>
    </xf>
    <xf numFmtId="3" fontId="12" fillId="7" borderId="34" xfId="0" applyNumberFormat="1" applyFont="1" applyFill="1" applyBorder="1" applyAlignment="1">
      <alignment horizontal="center"/>
    </xf>
    <xf numFmtId="3" fontId="12" fillId="7" borderId="35" xfId="0" applyNumberFormat="1" applyFont="1" applyFill="1" applyBorder="1" applyAlignment="1">
      <alignment horizontal="center"/>
    </xf>
    <xf numFmtId="3" fontId="12" fillId="7" borderId="36" xfId="0" applyNumberFormat="1" applyFont="1" applyFill="1" applyBorder="1" applyAlignment="1">
      <alignment horizontal="center"/>
    </xf>
    <xf numFmtId="3" fontId="12" fillId="7" borderId="5" xfId="0" applyNumberFormat="1" applyFont="1" applyFill="1" applyBorder="1" applyAlignment="1">
      <alignment horizontal="center"/>
    </xf>
    <xf numFmtId="3" fontId="12" fillId="7" borderId="37" xfId="0" applyNumberFormat="1" applyFont="1" applyFill="1" applyBorder="1" applyAlignment="1">
      <alignment horizontal="center"/>
    </xf>
    <xf numFmtId="0" fontId="15" fillId="0" borderId="38" xfId="0" applyFont="1" applyBorder="1" applyAlignment="1"/>
    <xf numFmtId="0" fontId="15" fillId="0" borderId="32" xfId="0" applyFont="1" applyBorder="1" applyAlignment="1"/>
    <xf numFmtId="3" fontId="12" fillId="0" borderId="38" xfId="0" applyNumberFormat="1" applyFont="1" applyBorder="1" applyAlignment="1">
      <alignment horizontal="center"/>
    </xf>
    <xf numFmtId="3" fontId="12" fillId="0" borderId="39" xfId="0" applyNumberFormat="1" applyFont="1" applyBorder="1" applyAlignment="1">
      <alignment horizontal="center"/>
    </xf>
    <xf numFmtId="3" fontId="12" fillId="0" borderId="40" xfId="0" applyNumberFormat="1" applyFont="1" applyBorder="1" applyAlignment="1">
      <alignment horizontal="center"/>
    </xf>
    <xf numFmtId="3" fontId="12" fillId="0" borderId="41" xfId="0" applyNumberFormat="1" applyFont="1" applyBorder="1" applyAlignment="1">
      <alignment horizontal="center"/>
    </xf>
    <xf numFmtId="4" fontId="12" fillId="0" borderId="40" xfId="0" applyNumberFormat="1" applyFont="1" applyBorder="1" applyAlignment="1">
      <alignment horizontal="center"/>
    </xf>
    <xf numFmtId="4" fontId="12" fillId="0" borderId="42" xfId="0" applyNumberFormat="1" applyFont="1" applyBorder="1" applyAlignment="1">
      <alignment horizontal="center"/>
    </xf>
    <xf numFmtId="4" fontId="12" fillId="0" borderId="43" xfId="0" applyNumberFormat="1" applyFont="1" applyBorder="1" applyAlignment="1">
      <alignment horizontal="center"/>
    </xf>
    <xf numFmtId="164" fontId="8" fillId="0" borderId="44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center"/>
    </xf>
    <xf numFmtId="3" fontId="12" fillId="0" borderId="42" xfId="0" applyNumberFormat="1" applyFont="1" applyBorder="1" applyAlignment="1">
      <alignment horizontal="center"/>
    </xf>
    <xf numFmtId="3" fontId="12" fillId="0" borderId="43" xfId="0" applyNumberFormat="1" applyFont="1" applyBorder="1" applyAlignment="1">
      <alignment horizontal="center"/>
    </xf>
    <xf numFmtId="0" fontId="24" fillId="0" borderId="0" xfId="0" applyFont="1"/>
    <xf numFmtId="0" fontId="20" fillId="7" borderId="17" xfId="0" applyFont="1" applyFill="1" applyBorder="1" applyAlignment="1">
      <alignment horizontal="left"/>
    </xf>
    <xf numFmtId="0" fontId="15" fillId="7" borderId="5" xfId="0" applyFont="1" applyFill="1" applyBorder="1" applyAlignment="1">
      <alignment wrapText="1"/>
    </xf>
    <xf numFmtId="3" fontId="25" fillId="7" borderId="5" xfId="0" applyNumberFormat="1" applyFont="1" applyFill="1" applyBorder="1" applyAlignment="1">
      <alignment horizontal="center" wrapText="1"/>
    </xf>
    <xf numFmtId="164" fontId="8" fillId="7" borderId="7" xfId="0" applyNumberFormat="1" applyFont="1" applyFill="1" applyBorder="1" applyAlignment="1">
      <alignment horizontal="center" wrapText="1"/>
    </xf>
    <xf numFmtId="4" fontId="8" fillId="7" borderId="7" xfId="0" applyNumberFormat="1" applyFont="1" applyFill="1" applyBorder="1" applyAlignment="1">
      <alignment horizontal="center" wrapText="1"/>
    </xf>
    <xf numFmtId="0" fontId="23" fillId="0" borderId="17" xfId="0" applyFont="1" applyFill="1" applyBorder="1"/>
    <xf numFmtId="0" fontId="15" fillId="0" borderId="5" xfId="0" applyFont="1" applyFill="1" applyBorder="1"/>
    <xf numFmtId="0" fontId="15" fillId="0" borderId="5" xfId="0" applyFont="1" applyBorder="1"/>
    <xf numFmtId="0" fontId="24" fillId="0" borderId="5" xfId="0" applyFont="1" applyBorder="1"/>
    <xf numFmtId="0" fontId="24" fillId="0" borderId="14" xfId="0" applyFont="1" applyBorder="1"/>
    <xf numFmtId="4" fontId="12" fillId="0" borderId="38" xfId="0" applyNumberFormat="1" applyFont="1" applyBorder="1" applyAlignment="1">
      <alignment horizontal="center"/>
    </xf>
    <xf numFmtId="4" fontId="12" fillId="0" borderId="39" xfId="0" applyNumberFormat="1" applyFont="1" applyBorder="1" applyAlignment="1">
      <alignment horizontal="center"/>
    </xf>
    <xf numFmtId="4" fontId="12" fillId="0" borderId="41" xfId="0" applyNumberFormat="1" applyFont="1" applyBorder="1" applyAlignment="1">
      <alignment horizontal="center"/>
    </xf>
    <xf numFmtId="0" fontId="5" fillId="3" borderId="25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0" fillId="0" borderId="5" xfId="0" applyFont="1" applyFill="1" applyBorder="1"/>
    <xf numFmtId="49" fontId="11" fillId="0" borderId="0" xfId="0" applyNumberFormat="1" applyFont="1" applyBorder="1" applyAlignment="1">
      <alignment horizontal="center"/>
    </xf>
    <xf numFmtId="0" fontId="0" fillId="0" borderId="7" xfId="0" applyFill="1" applyBorder="1"/>
    <xf numFmtId="0" fontId="0" fillId="0" borderId="17" xfId="0" applyBorder="1"/>
    <xf numFmtId="0" fontId="12" fillId="0" borderId="0" xfId="0" applyFont="1" applyAlignment="1">
      <alignment horizontal="left"/>
    </xf>
    <xf numFmtId="0" fontId="0" fillId="3" borderId="28" xfId="0" applyFill="1" applyBorder="1" applyAlignment="1">
      <alignment horizontal="center"/>
    </xf>
    <xf numFmtId="0" fontId="8" fillId="0" borderId="8" xfId="0" applyFont="1" applyBorder="1" applyAlignment="1">
      <alignment horizontal="right" textRotation="90"/>
    </xf>
    <xf numFmtId="0" fontId="8" fillId="0" borderId="8" xfId="0" applyFont="1" applyFill="1" applyBorder="1" applyAlignment="1">
      <alignment horizontal="center" textRotation="90"/>
    </xf>
    <xf numFmtId="0" fontId="0" fillId="6" borderId="10" xfId="0" applyFill="1" applyBorder="1"/>
    <xf numFmtId="0" fontId="0" fillId="6" borderId="30" xfId="0" applyFill="1" applyBorder="1" applyAlignment="1">
      <alignment horizontal="center"/>
    </xf>
    <xf numFmtId="0" fontId="2" fillId="6" borderId="11" xfId="0" applyFont="1" applyFill="1" applyBorder="1"/>
    <xf numFmtId="0" fontId="0" fillId="6" borderId="18" xfId="0" applyFill="1" applyBorder="1"/>
    <xf numFmtId="0" fontId="0" fillId="6" borderId="30" xfId="0" applyFill="1" applyBorder="1"/>
    <xf numFmtId="0" fontId="0" fillId="0" borderId="17" xfId="0" applyFill="1" applyBorder="1"/>
    <xf numFmtId="0" fontId="26" fillId="0" borderId="0" xfId="0" applyFont="1"/>
    <xf numFmtId="0" fontId="5" fillId="3" borderId="25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1" fontId="7" fillId="0" borderId="27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29" xfId="0" applyNumberFormat="1" applyFont="1" applyBorder="1" applyAlignment="1">
      <alignment horizontal="center"/>
    </xf>
    <xf numFmtId="9" fontId="2" fillId="0" borderId="15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22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3" borderId="17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22" fontId="11" fillId="0" borderId="7" xfId="0" applyNumberFormat="1" applyFont="1" applyBorder="1" applyAlignment="1">
      <alignment horizontal="center"/>
    </xf>
    <xf numFmtId="0" fontId="20" fillId="7" borderId="8" xfId="0" applyFont="1" applyFill="1" applyBorder="1" applyAlignment="1">
      <alignment horizontal="center" textRotation="90"/>
    </xf>
    <xf numFmtId="0" fontId="22" fillId="0" borderId="13" xfId="0" applyFont="1" applyBorder="1" applyAlignment="1">
      <alignment horizontal="center" textRotation="90"/>
    </xf>
    <xf numFmtId="0" fontId="22" fillId="0" borderId="9" xfId="0" applyFont="1" applyBorder="1" applyAlignment="1">
      <alignment horizontal="center" textRotation="90"/>
    </xf>
    <xf numFmtId="0" fontId="27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CF3-4B67-AC3B-4D582390E4A9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CF3-4B67-AC3B-4D582390E4A9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CF3-4B67-AC3B-4D582390E4A9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CF3-4B67-AC3B-4D582390E4A9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CF3-4B67-AC3B-4D582390E4A9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CF3-4B67-AC3B-4D582390E4A9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CF3-4B67-AC3B-4D582390E4A9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1CF3-4B67-AC3B-4D582390E4A9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CF3-4B67-AC3B-4D582390E4A9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CF3-4B67-AC3B-4D582390E4A9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1CF3-4B67-AC3B-4D582390E4A9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1CF3-4B67-AC3B-4D582390E4A9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1CF3-4B67-AC3B-4D582390E4A9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1CF3-4B67-AC3B-4D582390E4A9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1CF3-4B67-AC3B-4D582390E4A9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1CF3-4B67-AC3B-4D582390E4A9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1CF3-4B67-AC3B-4D582390E4A9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1CF3-4B67-AC3B-4D582390E4A9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1CF3-4B67-AC3B-4D582390E4A9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1CF3-4B67-AC3B-4D582390E4A9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1CF3-4B67-AC3B-4D582390E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2400112"/>
        <c:axId val="312400672"/>
      </c:barChart>
      <c:catAx>
        <c:axId val="31240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240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2400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240011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horizont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60F-42B1-98D8-67039A260057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60F-42B1-98D8-67039A260057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60F-42B1-98D8-67039A260057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60F-42B1-98D8-67039A260057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60F-42B1-98D8-67039A260057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60F-42B1-98D8-67039A260057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60F-42B1-98D8-67039A260057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A60F-42B1-98D8-67039A260057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A60F-42B1-98D8-67039A260057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60F-42B1-98D8-67039A260057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A60F-42B1-98D8-67039A260057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A60F-42B1-98D8-67039A260057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A60F-42B1-98D8-67039A260057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A60F-42B1-98D8-67039A260057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A60F-42B1-98D8-67039A260057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A60F-42B1-98D8-67039A260057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A60F-42B1-98D8-67039A260057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A60F-42B1-98D8-67039A260057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A60F-42B1-98D8-67039A260057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A60F-42B1-98D8-67039A260057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A60F-42B1-98D8-67039A260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4416576"/>
        <c:axId val="314417136"/>
      </c:barChart>
      <c:catAx>
        <c:axId val="31441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441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417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441657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806-4416-A17C-6C1076F41A34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806-4416-A17C-6C1076F41A34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806-4416-A17C-6C1076F41A34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806-4416-A17C-6C1076F41A34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806-4416-A17C-6C1076F41A34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806-4416-A17C-6C1076F41A34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806-4416-A17C-6C1076F41A34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C806-4416-A17C-6C1076F41A34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C806-4416-A17C-6C1076F41A34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C806-4416-A17C-6C1076F41A34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C806-4416-A17C-6C1076F41A34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C806-4416-A17C-6C1076F41A34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C806-4416-A17C-6C1076F41A3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C806-4416-A17C-6C1076F41A34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C806-4416-A17C-6C1076F41A34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C806-4416-A17C-6C1076F41A34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C806-4416-A17C-6C1076F41A34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C806-4416-A17C-6C1076F41A34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C806-4416-A17C-6C1076F41A34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C806-4416-A17C-6C1076F41A34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C806-4416-A17C-6C1076F41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5748384"/>
        <c:axId val="315748944"/>
      </c:barChart>
      <c:catAx>
        <c:axId val="31574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574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5748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57483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horizontalDpi="3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73E-4C0B-AA83-8693B22F4623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73E-4C0B-AA83-8693B22F4623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73E-4C0B-AA83-8693B22F4623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73E-4C0B-AA83-8693B22F4623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73E-4C0B-AA83-8693B22F4623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73E-4C0B-AA83-8693B22F4623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73E-4C0B-AA83-8693B22F4623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73E-4C0B-AA83-8693B22F4623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273E-4C0B-AA83-8693B22F4623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273E-4C0B-AA83-8693B22F4623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273E-4C0B-AA83-8693B22F4623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273E-4C0B-AA83-8693B22F4623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273E-4C0B-AA83-8693B22F4623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273E-4C0B-AA83-8693B22F4623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273E-4C0B-AA83-8693B22F4623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273E-4C0B-AA83-8693B22F4623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273E-4C0B-AA83-8693B22F4623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273E-4C0B-AA83-8693B22F4623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273E-4C0B-AA83-8693B22F4623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273E-4C0B-AA83-8693B22F4623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273E-4C0B-AA83-8693B22F4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5753424"/>
        <c:axId val="315753984"/>
      </c:barChart>
      <c:catAx>
        <c:axId val="31575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57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57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575342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BD-4DF9-AC87-57DAC8A9301A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BD-4DF9-AC87-57DAC8A9301A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2BD-4DF9-AC87-57DAC8A9301A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2BD-4DF9-AC87-57DAC8A9301A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2BD-4DF9-AC87-57DAC8A9301A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2BD-4DF9-AC87-57DAC8A9301A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2BD-4DF9-AC87-57DAC8A9301A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E2BD-4DF9-AC87-57DAC8A9301A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E2BD-4DF9-AC87-57DAC8A9301A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E2BD-4DF9-AC87-57DAC8A9301A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E2BD-4DF9-AC87-57DAC8A9301A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E2BD-4DF9-AC87-57DAC8A9301A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E2BD-4DF9-AC87-57DAC8A9301A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E2BD-4DF9-AC87-57DAC8A9301A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E2BD-4DF9-AC87-57DAC8A9301A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E2BD-4DF9-AC87-57DAC8A9301A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E2BD-4DF9-AC87-57DAC8A9301A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E2BD-4DF9-AC87-57DAC8A9301A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E2BD-4DF9-AC87-57DAC8A9301A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E2BD-4DF9-AC87-57DAC8A9301A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E2BD-4DF9-AC87-57DAC8A93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5757904"/>
        <c:axId val="315758464"/>
      </c:barChart>
      <c:catAx>
        <c:axId val="31575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575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5758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575790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8D4-459B-8628-D682961FA7F2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8D4-459B-8628-D682961FA7F2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8D4-459B-8628-D682961FA7F2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8D4-459B-8628-D682961FA7F2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8D4-459B-8628-D682961FA7F2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8D4-459B-8628-D682961FA7F2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8D4-459B-8628-D682961FA7F2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58D4-459B-8628-D682961FA7F2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58D4-459B-8628-D682961FA7F2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58D4-459B-8628-D682961FA7F2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58D4-459B-8628-D682961FA7F2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58D4-459B-8628-D682961FA7F2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58D4-459B-8628-D682961FA7F2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58D4-459B-8628-D682961FA7F2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58D4-459B-8628-D682961FA7F2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58D4-459B-8628-D682961FA7F2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58D4-459B-8628-D682961FA7F2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58D4-459B-8628-D682961FA7F2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58D4-459B-8628-D682961FA7F2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58D4-459B-8628-D682961FA7F2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58D4-459B-8628-D682961FA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5762384"/>
        <c:axId val="315762944"/>
      </c:barChart>
      <c:catAx>
        <c:axId val="31576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5762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5762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57623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F08-48E8-8ACF-D56B2A3EE81D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F08-48E8-8ACF-D56B2A3EE81D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F08-48E8-8ACF-D56B2A3EE81D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F08-48E8-8ACF-D56B2A3EE81D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F08-48E8-8ACF-D56B2A3EE81D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F08-48E8-8ACF-D56B2A3EE81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F08-48E8-8ACF-D56B2A3EE81D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F08-48E8-8ACF-D56B2A3EE81D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2F08-48E8-8ACF-D56B2A3EE81D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2F08-48E8-8ACF-D56B2A3EE81D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2F08-48E8-8ACF-D56B2A3EE81D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2F08-48E8-8ACF-D56B2A3EE81D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2F08-48E8-8ACF-D56B2A3EE81D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2F08-48E8-8ACF-D56B2A3EE81D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2F08-48E8-8ACF-D56B2A3EE81D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2F08-48E8-8ACF-D56B2A3EE81D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2F08-48E8-8ACF-D56B2A3EE81D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2F08-48E8-8ACF-D56B2A3EE81D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2F08-48E8-8ACF-D56B2A3EE81D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2F08-48E8-8ACF-D56B2A3EE81D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2F08-48E8-8ACF-D56B2A3EE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6233968"/>
        <c:axId val="316234528"/>
      </c:barChart>
      <c:catAx>
        <c:axId val="31623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623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6234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623396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292-41B2-AB35-BABEE21E5A88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292-41B2-AB35-BABEE21E5A88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292-41B2-AB35-BABEE21E5A88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292-41B2-AB35-BABEE21E5A88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292-41B2-AB35-BABEE21E5A88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292-41B2-AB35-BABEE21E5A88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292-41B2-AB35-BABEE21E5A88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292-41B2-AB35-BABEE21E5A88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0292-41B2-AB35-BABEE21E5A88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0292-41B2-AB35-BABEE21E5A88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0292-41B2-AB35-BABEE21E5A88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0292-41B2-AB35-BABEE21E5A88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0292-41B2-AB35-BABEE21E5A88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0292-41B2-AB35-BABEE21E5A88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0292-41B2-AB35-BABEE21E5A88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0292-41B2-AB35-BABEE21E5A88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0292-41B2-AB35-BABEE21E5A88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0292-41B2-AB35-BABEE21E5A88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0292-41B2-AB35-BABEE21E5A88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0292-41B2-AB35-BABEE21E5A88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0292-41B2-AB35-BABEE21E5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6238448"/>
        <c:axId val="316239008"/>
      </c:barChart>
      <c:catAx>
        <c:axId val="31623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623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6239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6238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CAA-49DD-B117-BB26EF4A8808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CAA-49DD-B117-BB26EF4A8808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CAA-49DD-B117-BB26EF4A8808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CAA-49DD-B117-BB26EF4A8808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CAA-49DD-B117-BB26EF4A8808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CAA-49DD-B117-BB26EF4A8808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CAA-49DD-B117-BB26EF4A8808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CAA-49DD-B117-BB26EF4A8808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2CAA-49DD-B117-BB26EF4A8808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2CAA-49DD-B117-BB26EF4A8808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2CAA-49DD-B117-BB26EF4A8808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2CAA-49DD-B117-BB26EF4A8808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2CAA-49DD-B117-BB26EF4A8808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2CAA-49DD-B117-BB26EF4A8808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2CAA-49DD-B117-BB26EF4A8808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2CAA-49DD-B117-BB26EF4A8808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2CAA-49DD-B117-BB26EF4A8808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2CAA-49DD-B117-BB26EF4A8808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2CAA-49DD-B117-BB26EF4A8808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2CAA-49DD-B117-BB26EF4A8808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2CAA-49DD-B117-BB26EF4A8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6242928"/>
        <c:axId val="316243488"/>
      </c:barChart>
      <c:catAx>
        <c:axId val="31624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624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624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624292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803-4F24-8C1C-15502183E771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803-4F24-8C1C-15502183E771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803-4F24-8C1C-15502183E771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803-4F24-8C1C-15502183E771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803-4F24-8C1C-15502183E771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803-4F24-8C1C-15502183E77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803-4F24-8C1C-15502183E771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803-4F24-8C1C-15502183E771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2803-4F24-8C1C-15502183E771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2803-4F24-8C1C-15502183E771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2803-4F24-8C1C-15502183E771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2803-4F24-8C1C-15502183E771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2803-4F24-8C1C-15502183E771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2803-4F24-8C1C-15502183E771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2803-4F24-8C1C-15502183E771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2803-4F24-8C1C-15502183E771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2803-4F24-8C1C-15502183E771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2803-4F24-8C1C-15502183E771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2803-4F24-8C1C-15502183E771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2803-4F24-8C1C-15502183E771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2803-4F24-8C1C-15502183E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6247408"/>
        <c:axId val="316247968"/>
      </c:barChart>
      <c:catAx>
        <c:axId val="31624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624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6247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62474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DED-40B8-91B7-DE0AC4376DE7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DED-40B8-91B7-DE0AC4376DE7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DED-40B8-91B7-DE0AC4376DE7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DED-40B8-91B7-DE0AC4376DE7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DED-40B8-91B7-DE0AC4376DE7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DED-40B8-91B7-DE0AC4376DE7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DED-40B8-91B7-DE0AC4376DE7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DED-40B8-91B7-DE0AC4376DE7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2DED-40B8-91B7-DE0AC4376DE7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2DED-40B8-91B7-DE0AC4376DE7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2DED-40B8-91B7-DE0AC4376DE7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2DED-40B8-91B7-DE0AC4376DE7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2DED-40B8-91B7-DE0AC4376DE7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2DED-40B8-91B7-DE0AC4376DE7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2DED-40B8-91B7-DE0AC4376DE7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2DED-40B8-91B7-DE0AC4376DE7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2DED-40B8-91B7-DE0AC4376DE7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2DED-40B8-91B7-DE0AC4376DE7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2DED-40B8-91B7-DE0AC4376DE7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2DED-40B8-91B7-DE0AC4376DE7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2DED-40B8-91B7-DE0AC4376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6251888"/>
        <c:axId val="316252448"/>
      </c:barChart>
      <c:catAx>
        <c:axId val="31625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625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625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625188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DBD-4E49-946C-566CA9EBE07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DBD-4E49-946C-566CA9EBE07E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DBD-4E49-946C-566CA9EBE07E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DBD-4E49-946C-566CA9EBE07E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DBD-4E49-946C-566CA9EBE07E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DBD-4E49-946C-566CA9EBE07E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DBD-4E49-946C-566CA9EBE07E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DBD-4E49-946C-566CA9EBE07E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6DBD-4E49-946C-566CA9EBE07E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6DBD-4E49-946C-566CA9EBE07E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6DBD-4E49-946C-566CA9EBE07E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6DBD-4E49-946C-566CA9EBE07E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6DBD-4E49-946C-566CA9EBE07E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6DBD-4E49-946C-566CA9EBE07E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6DBD-4E49-946C-566CA9EBE07E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6DBD-4E49-946C-566CA9EBE07E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6DBD-4E49-946C-566CA9EBE07E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6DBD-4E49-946C-566CA9EBE07E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6DBD-4E49-946C-566CA9EBE07E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6DBD-4E49-946C-566CA9EBE07E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6DBD-4E49-946C-566CA9EBE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3403808"/>
        <c:axId val="313404368"/>
      </c:barChart>
      <c:catAx>
        <c:axId val="31340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340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3404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34038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515-4261-B61C-A5593A85D8A8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515-4261-B61C-A5593A85D8A8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515-4261-B61C-A5593A85D8A8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515-4261-B61C-A5593A85D8A8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515-4261-B61C-A5593A85D8A8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515-4261-B61C-A5593A85D8A8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515-4261-B61C-A5593A85D8A8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515-4261-B61C-A5593A85D8A8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0515-4261-B61C-A5593A85D8A8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0515-4261-B61C-A5593A85D8A8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0515-4261-B61C-A5593A85D8A8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0515-4261-B61C-A5593A85D8A8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0515-4261-B61C-A5593A85D8A8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0515-4261-B61C-A5593A85D8A8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0515-4261-B61C-A5593A85D8A8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0515-4261-B61C-A5593A85D8A8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0515-4261-B61C-A5593A85D8A8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0515-4261-B61C-A5593A85D8A8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0515-4261-B61C-A5593A85D8A8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0515-4261-B61C-A5593A85D8A8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0515-4261-B61C-A5593A85D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6256368"/>
        <c:axId val="316256928"/>
      </c:barChart>
      <c:catAx>
        <c:axId val="31625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625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6256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625636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9E6-4689-9AD4-24D456F7D9C7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9E6-4689-9AD4-24D456F7D9C7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9E6-4689-9AD4-24D456F7D9C7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9E6-4689-9AD4-24D456F7D9C7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9E6-4689-9AD4-24D456F7D9C7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9E6-4689-9AD4-24D456F7D9C7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9E6-4689-9AD4-24D456F7D9C7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B9E6-4689-9AD4-24D456F7D9C7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B9E6-4689-9AD4-24D456F7D9C7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B9E6-4689-9AD4-24D456F7D9C7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B9E6-4689-9AD4-24D456F7D9C7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B9E6-4689-9AD4-24D456F7D9C7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B9E6-4689-9AD4-24D456F7D9C7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B9E6-4689-9AD4-24D456F7D9C7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B9E6-4689-9AD4-24D456F7D9C7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B9E6-4689-9AD4-24D456F7D9C7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B9E6-4689-9AD4-24D456F7D9C7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B9E6-4689-9AD4-24D456F7D9C7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B9E6-4689-9AD4-24D456F7D9C7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B9E6-4689-9AD4-24D456F7D9C7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B9E6-4689-9AD4-24D456F7D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6261408"/>
        <c:axId val="316261968"/>
      </c:barChart>
      <c:catAx>
        <c:axId val="31626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626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6261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62614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horizontalDpi="30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F15-411C-BBBB-4DE23994FA5C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F15-411C-BBBB-4DE23994FA5C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F15-411C-BBBB-4DE23994FA5C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F15-411C-BBBB-4DE23994FA5C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F15-411C-BBBB-4DE23994FA5C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F15-411C-BBBB-4DE23994FA5C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F15-411C-BBBB-4DE23994FA5C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7F15-411C-BBBB-4DE23994FA5C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7F15-411C-BBBB-4DE23994FA5C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7F15-411C-BBBB-4DE23994FA5C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7F15-411C-BBBB-4DE23994FA5C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7F15-411C-BBBB-4DE23994FA5C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7F15-411C-BBBB-4DE23994FA5C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7F15-411C-BBBB-4DE23994FA5C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7F15-411C-BBBB-4DE23994FA5C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7F15-411C-BBBB-4DE23994FA5C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7F15-411C-BBBB-4DE23994FA5C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7F15-411C-BBBB-4DE23994FA5C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7F15-411C-BBBB-4DE23994FA5C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7F15-411C-BBBB-4DE23994FA5C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7F15-411C-BBBB-4DE23994F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7258464"/>
        <c:axId val="317259024"/>
      </c:barChart>
      <c:catAx>
        <c:axId val="31725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725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7259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725846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E3D-40B1-AC16-9E55BAF68159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E3D-40B1-AC16-9E55BAF68159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E3D-40B1-AC16-9E55BAF68159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E3D-40B1-AC16-9E55BAF68159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E3D-40B1-AC16-9E55BAF68159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E3D-40B1-AC16-9E55BAF68159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E3D-40B1-AC16-9E55BAF68159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4E3D-40B1-AC16-9E55BAF68159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4E3D-40B1-AC16-9E55BAF68159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4E3D-40B1-AC16-9E55BAF68159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4E3D-40B1-AC16-9E55BAF68159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4E3D-40B1-AC16-9E55BAF68159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4E3D-40B1-AC16-9E55BAF68159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4E3D-40B1-AC16-9E55BAF68159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4E3D-40B1-AC16-9E55BAF68159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4E3D-40B1-AC16-9E55BAF68159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4E3D-40B1-AC16-9E55BAF68159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4E3D-40B1-AC16-9E55BAF68159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4E3D-40B1-AC16-9E55BAF68159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4E3D-40B1-AC16-9E55BAF68159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4E3D-40B1-AC16-9E55BAF68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7262944"/>
        <c:axId val="317263504"/>
      </c:barChart>
      <c:catAx>
        <c:axId val="31726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726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7263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72629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38E-4748-9F97-31B884DB2C02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38E-4748-9F97-31B884DB2C02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38E-4748-9F97-31B884DB2C02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38E-4748-9F97-31B884DB2C02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38E-4748-9F97-31B884DB2C02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38E-4748-9F97-31B884DB2C02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38E-4748-9F97-31B884DB2C02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C38E-4748-9F97-31B884DB2C02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C38E-4748-9F97-31B884DB2C02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C38E-4748-9F97-31B884DB2C02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C38E-4748-9F97-31B884DB2C02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C38E-4748-9F97-31B884DB2C02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C38E-4748-9F97-31B884DB2C02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C38E-4748-9F97-31B884DB2C02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C38E-4748-9F97-31B884DB2C02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C38E-4748-9F97-31B884DB2C02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C38E-4748-9F97-31B884DB2C02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C38E-4748-9F97-31B884DB2C02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C38E-4748-9F97-31B884DB2C02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C38E-4748-9F97-31B884DB2C02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C38E-4748-9F97-31B884DB2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7267424"/>
        <c:axId val="317267984"/>
      </c:barChart>
      <c:catAx>
        <c:axId val="31726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7267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7267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726742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49E-4F28-B7AA-BF582E3D5A74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49E-4F28-B7AA-BF582E3D5A74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49E-4F28-B7AA-BF582E3D5A74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49E-4F28-B7AA-BF582E3D5A74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49E-4F28-B7AA-BF582E3D5A74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49E-4F28-B7AA-BF582E3D5A74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49E-4F28-B7AA-BF582E3D5A74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49E-4F28-B7AA-BF582E3D5A74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649E-4F28-B7AA-BF582E3D5A74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649E-4F28-B7AA-BF582E3D5A74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649E-4F28-B7AA-BF582E3D5A74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649E-4F28-B7AA-BF582E3D5A74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649E-4F28-B7AA-BF582E3D5A7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649E-4F28-B7AA-BF582E3D5A74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649E-4F28-B7AA-BF582E3D5A74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649E-4F28-B7AA-BF582E3D5A74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649E-4F28-B7AA-BF582E3D5A74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649E-4F28-B7AA-BF582E3D5A74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649E-4F28-B7AA-BF582E3D5A74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649E-4F28-B7AA-BF582E3D5A74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649E-4F28-B7AA-BF582E3D5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7271904"/>
        <c:axId val="317272464"/>
      </c:barChart>
      <c:catAx>
        <c:axId val="31727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727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727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727190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A98-4099-B761-AC11F6CE0405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A98-4099-B761-AC11F6CE0405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A98-4099-B761-AC11F6CE0405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A98-4099-B761-AC11F6CE0405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A98-4099-B761-AC11F6CE0405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A98-4099-B761-AC11F6CE0405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A98-4099-B761-AC11F6CE0405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A98-4099-B761-AC11F6CE0405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9A98-4099-B761-AC11F6CE0405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9A98-4099-B761-AC11F6CE0405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9A98-4099-B761-AC11F6CE0405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9A98-4099-B761-AC11F6CE0405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9A98-4099-B761-AC11F6CE0405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9A98-4099-B761-AC11F6CE0405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9A98-4099-B761-AC11F6CE0405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9A98-4099-B761-AC11F6CE0405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9A98-4099-B761-AC11F6CE0405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9A98-4099-B761-AC11F6CE0405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9A98-4099-B761-AC11F6CE0405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9A98-4099-B761-AC11F6CE0405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9A98-4099-B761-AC11F6CE0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7276384"/>
        <c:axId val="317276944"/>
      </c:barChart>
      <c:catAx>
        <c:axId val="31727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727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7276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72763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DCF-48EA-B976-9668E0161CF4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DCF-48EA-B976-9668E0161CF4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DCF-48EA-B976-9668E0161CF4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DCF-48EA-B976-9668E0161CF4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DCF-48EA-B976-9668E0161CF4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DCF-48EA-B976-9668E0161CF4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DCF-48EA-B976-9668E0161CF4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ADCF-48EA-B976-9668E0161CF4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ADCF-48EA-B976-9668E0161CF4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DCF-48EA-B976-9668E0161CF4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ADCF-48EA-B976-9668E0161CF4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ADCF-48EA-B976-9668E0161CF4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ADCF-48EA-B976-9668E0161CF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ADCF-48EA-B976-9668E0161CF4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ADCF-48EA-B976-9668E0161CF4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ADCF-48EA-B976-9668E0161CF4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ADCF-48EA-B976-9668E0161CF4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ADCF-48EA-B976-9668E0161CF4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ADCF-48EA-B976-9668E0161CF4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ADCF-48EA-B976-9668E0161CF4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ADCF-48EA-B976-9668E0161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7280864"/>
        <c:axId val="317281424"/>
      </c:barChart>
      <c:catAx>
        <c:axId val="31728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728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7281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728086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B3B-4D8B-8484-86B9409417E3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B3B-4D8B-8484-86B9409417E3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B3B-4D8B-8484-86B9409417E3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B3B-4D8B-8484-86B9409417E3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B3B-4D8B-8484-86B9409417E3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B3B-4D8B-8484-86B9409417E3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B3B-4D8B-8484-86B9409417E3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1B3B-4D8B-8484-86B9409417E3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B3B-4D8B-8484-86B9409417E3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B3B-4D8B-8484-86B9409417E3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1B3B-4D8B-8484-86B9409417E3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1B3B-4D8B-8484-86B9409417E3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1B3B-4D8B-8484-86B9409417E3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1B3B-4D8B-8484-86B9409417E3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1B3B-4D8B-8484-86B9409417E3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1B3B-4D8B-8484-86B9409417E3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1B3B-4D8B-8484-86B9409417E3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1B3B-4D8B-8484-86B9409417E3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1B3B-4D8B-8484-86B9409417E3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1B3B-4D8B-8484-86B9409417E3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1B3B-4D8B-8484-86B940941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7285344"/>
        <c:axId val="317285904"/>
      </c:barChart>
      <c:catAx>
        <c:axId val="31728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728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7285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72853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54B-4D68-BCAE-A676FF0A12B1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54B-4D68-BCAE-A676FF0A12B1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54B-4D68-BCAE-A676FF0A12B1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54B-4D68-BCAE-A676FF0A12B1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54B-4D68-BCAE-A676FF0A12B1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54B-4D68-BCAE-A676FF0A12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54B-4D68-BCAE-A676FF0A12B1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54B-4D68-BCAE-A676FF0A12B1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54B-4D68-BCAE-A676FF0A12B1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D54B-4D68-BCAE-A676FF0A12B1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D54B-4D68-BCAE-A676FF0A12B1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D54B-4D68-BCAE-A676FF0A12B1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D54B-4D68-BCAE-A676FF0A12B1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D54B-4D68-BCAE-A676FF0A12B1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D54B-4D68-BCAE-A676FF0A12B1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D54B-4D68-BCAE-A676FF0A12B1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D54B-4D68-BCAE-A676FF0A12B1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D54B-4D68-BCAE-A676FF0A12B1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D54B-4D68-BCAE-A676FF0A12B1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D54B-4D68-BCAE-A676FF0A12B1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D54B-4D68-BCAE-A676FF0A1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8936784"/>
        <c:axId val="318937344"/>
      </c:barChart>
      <c:catAx>
        <c:axId val="31893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893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8937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89367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B7E-4FFB-AFDF-BD06DE655091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B7E-4FFB-AFDF-BD06DE655091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B7E-4FFB-AFDF-BD06DE655091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B7E-4FFB-AFDF-BD06DE655091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B7E-4FFB-AFDF-BD06DE655091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B7E-4FFB-AFDF-BD06DE65509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B7E-4FFB-AFDF-BD06DE655091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8B7E-4FFB-AFDF-BD06DE655091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8B7E-4FFB-AFDF-BD06DE655091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8B7E-4FFB-AFDF-BD06DE655091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8B7E-4FFB-AFDF-BD06DE655091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8B7E-4FFB-AFDF-BD06DE655091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8B7E-4FFB-AFDF-BD06DE655091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8B7E-4FFB-AFDF-BD06DE655091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8B7E-4FFB-AFDF-BD06DE655091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8B7E-4FFB-AFDF-BD06DE655091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8B7E-4FFB-AFDF-BD06DE655091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8B7E-4FFB-AFDF-BD06DE655091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8B7E-4FFB-AFDF-BD06DE655091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8B7E-4FFB-AFDF-BD06DE655091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8B7E-4FFB-AFDF-BD06DE655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3408288"/>
        <c:axId val="313408848"/>
      </c:barChart>
      <c:catAx>
        <c:axId val="31340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340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3408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340828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AB3-4DE3-9799-2AB4F699CDE7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AB3-4DE3-9799-2AB4F699CDE7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B3-4DE3-9799-2AB4F699CDE7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AB3-4DE3-9799-2AB4F699CDE7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AB3-4DE3-9799-2AB4F699CDE7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AB3-4DE3-9799-2AB4F699CDE7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AB3-4DE3-9799-2AB4F699CDE7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7AB3-4DE3-9799-2AB4F699CDE7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7AB3-4DE3-9799-2AB4F699CDE7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7AB3-4DE3-9799-2AB4F699CDE7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7AB3-4DE3-9799-2AB4F699CDE7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7AB3-4DE3-9799-2AB4F699CDE7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7AB3-4DE3-9799-2AB4F699CDE7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7AB3-4DE3-9799-2AB4F699CDE7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7AB3-4DE3-9799-2AB4F699CDE7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7AB3-4DE3-9799-2AB4F699CDE7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7AB3-4DE3-9799-2AB4F699CDE7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7AB3-4DE3-9799-2AB4F699CDE7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7AB3-4DE3-9799-2AB4F699CDE7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7AB3-4DE3-9799-2AB4F699CDE7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7AB3-4DE3-9799-2AB4F699C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8941264"/>
        <c:axId val="318941824"/>
      </c:barChart>
      <c:catAx>
        <c:axId val="31894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894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8941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894126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D50-44DB-AC79-C8A4EC0F383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D50-44DB-AC79-C8A4EC0F383E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D50-44DB-AC79-C8A4EC0F383E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D50-44DB-AC79-C8A4EC0F383E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D50-44DB-AC79-C8A4EC0F383E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D50-44DB-AC79-C8A4EC0F383E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D50-44DB-AC79-C8A4EC0F383E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D50-44DB-AC79-C8A4EC0F383E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0D50-44DB-AC79-C8A4EC0F383E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0D50-44DB-AC79-C8A4EC0F383E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0D50-44DB-AC79-C8A4EC0F383E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0D50-44DB-AC79-C8A4EC0F383E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0D50-44DB-AC79-C8A4EC0F383E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0D50-44DB-AC79-C8A4EC0F383E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0D50-44DB-AC79-C8A4EC0F383E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0D50-44DB-AC79-C8A4EC0F383E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0D50-44DB-AC79-C8A4EC0F383E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0D50-44DB-AC79-C8A4EC0F383E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0D50-44DB-AC79-C8A4EC0F383E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0D50-44DB-AC79-C8A4EC0F383E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0D50-44DB-AC79-C8A4EC0F3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8945744"/>
        <c:axId val="318946304"/>
      </c:barChart>
      <c:catAx>
        <c:axId val="31894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894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8946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89457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horizontalDpi="30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C79-4C39-BC82-E4D64BD5672F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C79-4C39-BC82-E4D64BD5672F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79-4C39-BC82-E4D64BD5672F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C79-4C39-BC82-E4D64BD5672F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C79-4C39-BC82-E4D64BD5672F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C79-4C39-BC82-E4D64BD5672F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C79-4C39-BC82-E4D64BD5672F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C79-4C39-BC82-E4D64BD5672F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C79-4C39-BC82-E4D64BD5672F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DC79-4C39-BC82-E4D64BD5672F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DC79-4C39-BC82-E4D64BD5672F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DC79-4C39-BC82-E4D64BD5672F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DC79-4C39-BC82-E4D64BD5672F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DC79-4C39-BC82-E4D64BD5672F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DC79-4C39-BC82-E4D64BD5672F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DC79-4C39-BC82-E4D64BD5672F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DC79-4C39-BC82-E4D64BD5672F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DC79-4C39-BC82-E4D64BD5672F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DC79-4C39-BC82-E4D64BD5672F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DC79-4C39-BC82-E4D64BD5672F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DC79-4C39-BC82-E4D64BD56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8950224"/>
        <c:axId val="318950784"/>
      </c:barChart>
      <c:catAx>
        <c:axId val="31895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895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8950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895022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A7D-4E4C-AD9A-A98FC810BC4A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A7D-4E4C-AD9A-A98FC810BC4A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A7D-4E4C-AD9A-A98FC810BC4A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A7D-4E4C-AD9A-A98FC810BC4A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A7D-4E4C-AD9A-A98FC810BC4A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A7D-4E4C-AD9A-A98FC810BC4A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A7D-4E4C-AD9A-A98FC810BC4A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EA7D-4E4C-AD9A-A98FC810BC4A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EA7D-4E4C-AD9A-A98FC810BC4A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EA7D-4E4C-AD9A-A98FC810BC4A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EA7D-4E4C-AD9A-A98FC810BC4A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EA7D-4E4C-AD9A-A98FC810BC4A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EA7D-4E4C-AD9A-A98FC810BC4A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EA7D-4E4C-AD9A-A98FC810BC4A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EA7D-4E4C-AD9A-A98FC810BC4A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EA7D-4E4C-AD9A-A98FC810BC4A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EA7D-4E4C-AD9A-A98FC810BC4A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EA7D-4E4C-AD9A-A98FC810BC4A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EA7D-4E4C-AD9A-A98FC810BC4A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EA7D-4E4C-AD9A-A98FC810BC4A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EA7D-4E4C-AD9A-A98FC810B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8954704"/>
        <c:axId val="318955264"/>
      </c:barChart>
      <c:catAx>
        <c:axId val="31895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895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8955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895470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498-4E8F-A11B-3214600F6719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498-4E8F-A11B-3214600F6719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498-4E8F-A11B-3214600F6719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498-4E8F-A11B-3214600F6719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498-4E8F-A11B-3214600F6719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498-4E8F-A11B-3214600F6719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498-4E8F-A11B-3214600F6719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498-4E8F-A11B-3214600F6719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2498-4E8F-A11B-3214600F6719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2498-4E8F-A11B-3214600F6719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2498-4E8F-A11B-3214600F6719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2498-4E8F-A11B-3214600F6719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2498-4E8F-A11B-3214600F6719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2498-4E8F-A11B-3214600F6719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2498-4E8F-A11B-3214600F6719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2498-4E8F-A11B-3214600F6719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2498-4E8F-A11B-3214600F6719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2498-4E8F-A11B-3214600F6719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2498-4E8F-A11B-3214600F6719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2498-4E8F-A11B-3214600F6719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2498-4E8F-A11B-3214600F6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8959184"/>
        <c:axId val="318959744"/>
      </c:barChart>
      <c:catAx>
        <c:axId val="31895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895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89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89591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441-474E-8182-B5237CA6D2CF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441-474E-8182-B5237CA6D2CF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441-474E-8182-B5237CA6D2CF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441-474E-8182-B5237CA6D2CF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441-474E-8182-B5237CA6D2CF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441-474E-8182-B5237CA6D2CF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441-474E-8182-B5237CA6D2CF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8441-474E-8182-B5237CA6D2CF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8441-474E-8182-B5237CA6D2CF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8441-474E-8182-B5237CA6D2CF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8441-474E-8182-B5237CA6D2CF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8441-474E-8182-B5237CA6D2CF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8441-474E-8182-B5237CA6D2CF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8441-474E-8182-B5237CA6D2CF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8441-474E-8182-B5237CA6D2CF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8441-474E-8182-B5237CA6D2CF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8441-474E-8182-B5237CA6D2CF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8441-474E-8182-B5237CA6D2CF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8441-474E-8182-B5237CA6D2CF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8441-474E-8182-B5237CA6D2CF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8441-474E-8182-B5237CA6D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8963664"/>
        <c:axId val="318964224"/>
      </c:barChart>
      <c:catAx>
        <c:axId val="31896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896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8964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896366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90E-4E77-8275-843BDF545659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90E-4E77-8275-843BDF545659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90E-4E77-8275-843BDF545659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90E-4E77-8275-843BDF545659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90E-4E77-8275-843BDF545659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90E-4E77-8275-843BDF545659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90E-4E77-8275-843BDF545659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90E-4E77-8275-843BDF545659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90E-4E77-8275-843BDF545659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D90E-4E77-8275-843BDF545659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D90E-4E77-8275-843BDF545659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D90E-4E77-8275-843BDF545659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D90E-4E77-8275-843BDF545659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D90E-4E77-8275-843BDF545659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D90E-4E77-8275-843BDF545659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D90E-4E77-8275-843BDF545659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D90E-4E77-8275-843BDF545659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D90E-4E77-8275-843BDF545659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D90E-4E77-8275-843BDF545659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D90E-4E77-8275-843BDF545659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D90E-4E77-8275-843BDF545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9918736"/>
        <c:axId val="319919296"/>
      </c:barChart>
      <c:catAx>
        <c:axId val="31991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991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919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99187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4D0-4011-8AB6-E969264E153B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4D0-4011-8AB6-E969264E153B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4D0-4011-8AB6-E969264E153B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4D0-4011-8AB6-E969264E153B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4D0-4011-8AB6-E969264E153B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4D0-4011-8AB6-E969264E153B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4D0-4011-8AB6-E969264E153B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4D0-4011-8AB6-E969264E153B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24D0-4011-8AB6-E969264E153B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24D0-4011-8AB6-E969264E153B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24D0-4011-8AB6-E969264E153B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24D0-4011-8AB6-E969264E153B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24D0-4011-8AB6-E969264E153B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24D0-4011-8AB6-E969264E153B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24D0-4011-8AB6-E969264E153B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24D0-4011-8AB6-E969264E153B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24D0-4011-8AB6-E969264E153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24D0-4011-8AB6-E969264E153B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24D0-4011-8AB6-E969264E153B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24D0-4011-8AB6-E969264E153B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24D0-4011-8AB6-E969264E1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9923776"/>
        <c:axId val="319924336"/>
      </c:barChart>
      <c:catAx>
        <c:axId val="31992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992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924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992377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2E8-49DC-A32F-AF58C308D672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2E8-49DC-A32F-AF58C308D672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2E8-49DC-A32F-AF58C308D672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2E8-49DC-A32F-AF58C308D672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2E8-49DC-A32F-AF58C308D672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2E8-49DC-A32F-AF58C308D672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2E8-49DC-A32F-AF58C308D672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12E8-49DC-A32F-AF58C308D672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2E8-49DC-A32F-AF58C308D672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2E8-49DC-A32F-AF58C308D672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12E8-49DC-A32F-AF58C308D672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12E8-49DC-A32F-AF58C308D672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12E8-49DC-A32F-AF58C308D672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12E8-49DC-A32F-AF58C308D672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12E8-49DC-A32F-AF58C308D672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12E8-49DC-A32F-AF58C308D672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12E8-49DC-A32F-AF58C308D672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12E8-49DC-A32F-AF58C308D672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12E8-49DC-A32F-AF58C308D672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12E8-49DC-A32F-AF58C308D672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12E8-49DC-A32F-AF58C308D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9928256"/>
        <c:axId val="319928816"/>
      </c:barChart>
      <c:catAx>
        <c:axId val="31992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992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928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99282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B48-40F3-B884-204E9B89A610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B48-40F3-B884-204E9B89A610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B48-40F3-B884-204E9B89A610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B48-40F3-B884-204E9B89A610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B48-40F3-B884-204E9B89A610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B48-40F3-B884-204E9B89A610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B48-40F3-B884-204E9B89A610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4B48-40F3-B884-204E9B89A610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4B48-40F3-B884-204E9B89A610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4B48-40F3-B884-204E9B89A610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4B48-40F3-B884-204E9B89A610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4B48-40F3-B884-204E9B89A610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4B48-40F3-B884-204E9B89A610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4B48-40F3-B884-204E9B89A610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4B48-40F3-B884-204E9B89A610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4B48-40F3-B884-204E9B89A610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4B48-40F3-B884-204E9B89A610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4B48-40F3-B884-204E9B89A610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4B48-40F3-B884-204E9B89A610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4B48-40F3-B884-204E9B89A610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4B48-40F3-B884-204E9B89A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9932736"/>
        <c:axId val="319933296"/>
      </c:barChart>
      <c:catAx>
        <c:axId val="31993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993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933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99327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B29-4E8A-8414-27C633A716B6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B29-4E8A-8414-27C633A716B6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B29-4E8A-8414-27C633A716B6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B29-4E8A-8414-27C633A716B6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B29-4E8A-8414-27C633A716B6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B29-4E8A-8414-27C633A716B6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B29-4E8A-8414-27C633A716B6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1B29-4E8A-8414-27C633A716B6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B29-4E8A-8414-27C633A716B6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B29-4E8A-8414-27C633A716B6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1B29-4E8A-8414-27C633A716B6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1B29-4E8A-8414-27C633A716B6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1B29-4E8A-8414-27C633A716B6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1B29-4E8A-8414-27C633A716B6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1B29-4E8A-8414-27C633A716B6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1B29-4E8A-8414-27C633A716B6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1B29-4E8A-8414-27C633A716B6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1B29-4E8A-8414-27C633A716B6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1B29-4E8A-8414-27C633A716B6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1B29-4E8A-8414-27C633A716B6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1B29-4E8A-8414-27C633A71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4553408"/>
        <c:axId val="314553968"/>
      </c:barChart>
      <c:catAx>
        <c:axId val="31455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455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55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45534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148-46F9-B01E-0F8B7D5434F9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148-46F9-B01E-0F8B7D5434F9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148-46F9-B01E-0F8B7D5434F9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148-46F9-B01E-0F8B7D5434F9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148-46F9-B01E-0F8B7D5434F9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148-46F9-B01E-0F8B7D5434F9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148-46F9-B01E-0F8B7D5434F9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1148-46F9-B01E-0F8B7D5434F9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148-46F9-B01E-0F8B7D5434F9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148-46F9-B01E-0F8B7D5434F9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1148-46F9-B01E-0F8B7D5434F9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1148-46F9-B01E-0F8B7D5434F9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1148-46F9-B01E-0F8B7D5434F9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1148-46F9-B01E-0F8B7D5434F9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1148-46F9-B01E-0F8B7D5434F9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1148-46F9-B01E-0F8B7D5434F9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1148-46F9-B01E-0F8B7D5434F9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1148-46F9-B01E-0F8B7D5434F9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1148-46F9-B01E-0F8B7D5434F9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1148-46F9-B01E-0F8B7D5434F9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1148-46F9-B01E-0F8B7D543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9937216"/>
        <c:axId val="319937776"/>
      </c:barChart>
      <c:catAx>
        <c:axId val="31993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993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937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993721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9DC-4AFA-BEC8-5BD826EDB8C8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9DC-4AFA-BEC8-5BD826EDB8C8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9DC-4AFA-BEC8-5BD826EDB8C8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9DC-4AFA-BEC8-5BD826EDB8C8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9DC-4AFA-BEC8-5BD826EDB8C8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9DC-4AFA-BEC8-5BD826EDB8C8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9DC-4AFA-BEC8-5BD826EDB8C8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9DC-4AFA-BEC8-5BD826EDB8C8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9DC-4AFA-BEC8-5BD826EDB8C8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D9DC-4AFA-BEC8-5BD826EDB8C8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D9DC-4AFA-BEC8-5BD826EDB8C8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D9DC-4AFA-BEC8-5BD826EDB8C8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D9DC-4AFA-BEC8-5BD826EDB8C8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D9DC-4AFA-BEC8-5BD826EDB8C8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D9DC-4AFA-BEC8-5BD826EDB8C8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D9DC-4AFA-BEC8-5BD826EDB8C8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D9DC-4AFA-BEC8-5BD826EDB8C8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D9DC-4AFA-BEC8-5BD826EDB8C8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D9DC-4AFA-BEC8-5BD826EDB8C8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D9DC-4AFA-BEC8-5BD826EDB8C8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D9DC-4AFA-BEC8-5BD826EDB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4557888"/>
        <c:axId val="314558448"/>
      </c:barChart>
      <c:catAx>
        <c:axId val="31455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455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558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455788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6AC-4EB2-BBC6-CA003BB9AF17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6AC-4EB2-BBC6-CA003BB9AF17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6AC-4EB2-BBC6-CA003BB9AF17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6AC-4EB2-BBC6-CA003BB9AF17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6AC-4EB2-BBC6-CA003BB9AF17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6AC-4EB2-BBC6-CA003BB9AF17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6AC-4EB2-BBC6-CA003BB9AF17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86AC-4EB2-BBC6-CA003BB9AF17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86AC-4EB2-BBC6-CA003BB9AF17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86AC-4EB2-BBC6-CA003BB9AF17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86AC-4EB2-BBC6-CA003BB9AF17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86AC-4EB2-BBC6-CA003BB9AF17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86AC-4EB2-BBC6-CA003BB9AF17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86AC-4EB2-BBC6-CA003BB9AF17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86AC-4EB2-BBC6-CA003BB9AF17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86AC-4EB2-BBC6-CA003BB9AF17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86AC-4EB2-BBC6-CA003BB9AF17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86AC-4EB2-BBC6-CA003BB9AF17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86AC-4EB2-BBC6-CA003BB9AF17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86AC-4EB2-BBC6-CA003BB9AF17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86AC-4EB2-BBC6-CA003BB9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4562368"/>
        <c:axId val="314562928"/>
      </c:barChart>
      <c:catAx>
        <c:axId val="31456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456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562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456236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55A-4C36-B698-CE51A2D14711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55A-4C36-B698-CE51A2D14711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55A-4C36-B698-CE51A2D14711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55A-4C36-B698-CE51A2D14711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55A-4C36-B698-CE51A2D14711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55A-4C36-B698-CE51A2D1471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55A-4C36-B698-CE51A2D14711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355A-4C36-B698-CE51A2D14711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355A-4C36-B698-CE51A2D14711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355A-4C36-B698-CE51A2D14711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355A-4C36-B698-CE51A2D14711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355A-4C36-B698-CE51A2D14711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355A-4C36-B698-CE51A2D14711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355A-4C36-B698-CE51A2D14711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355A-4C36-B698-CE51A2D14711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355A-4C36-B698-CE51A2D14711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355A-4C36-B698-CE51A2D14711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355A-4C36-B698-CE51A2D14711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355A-4C36-B698-CE51A2D14711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355A-4C36-B698-CE51A2D14711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355A-4C36-B698-CE51A2D14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4566848"/>
        <c:axId val="314403696"/>
      </c:barChart>
      <c:catAx>
        <c:axId val="31456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440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403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45668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AB6-4B89-A2FE-E64641E6AAB1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AB6-4B89-A2FE-E64641E6AAB1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AB6-4B89-A2FE-E64641E6AAB1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AB6-4B89-A2FE-E64641E6AAB1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AB6-4B89-A2FE-E64641E6AAB1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AB6-4B89-A2FE-E64641E6AA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AB6-4B89-A2FE-E64641E6AAB1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AB6-4B89-A2FE-E64641E6AAB1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9AB6-4B89-A2FE-E64641E6AAB1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9AB6-4B89-A2FE-E64641E6AAB1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9AB6-4B89-A2FE-E64641E6AAB1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9AB6-4B89-A2FE-E64641E6AAB1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9AB6-4B89-A2FE-E64641E6AAB1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9AB6-4B89-A2FE-E64641E6AAB1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9AB6-4B89-A2FE-E64641E6AAB1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9AB6-4B89-A2FE-E64641E6AAB1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9AB6-4B89-A2FE-E64641E6AAB1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9AB6-4B89-A2FE-E64641E6AAB1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9AB6-4B89-A2FE-E64641E6AAB1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9AB6-4B89-A2FE-E64641E6AAB1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9AB6-4B89-A2FE-E64641E6A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4407616"/>
        <c:axId val="314408176"/>
      </c:barChart>
      <c:catAx>
        <c:axId val="31440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4408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408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440761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r>
              <a:rPr lang="de-CH" sz="225" b="1" i="0" u="none" strike="noStrike" baseline="0">
                <a:solidFill>
                  <a:srgbClr val="000000"/>
                </a:solidFill>
                <a:latin typeface="Frutiger 45 Light"/>
              </a:rPr>
              <a:t>Verfassungsbarometer </a:t>
            </a:r>
            <a:r>
              <a:rPr lang="de-CH" sz="225" b="1" i="0" u="none" strike="noStrike" baseline="30000">
                <a:solidFill>
                  <a:srgbClr val="000000"/>
                </a:solidFill>
                <a:latin typeface="Frutiger 45 Light"/>
              </a:rPr>
              <a:t>®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C09-4E7B-9F71-CBA815BABDA6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C09-4E7B-9F71-CBA815BABDA6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C09-4E7B-9F71-CBA815BABDA6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C09-4E7B-9F71-CBA815BABDA6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C09-4E7B-9F71-CBA815BABDA6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C09-4E7B-9F71-CBA815BABDA6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C09-4E7B-9F71-CBA815BABDA6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CC09-4E7B-9F71-CBA815BABDA6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CC09-4E7B-9F71-CBA815BABDA6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CC09-4E7B-9F71-CBA815BABDA6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CC09-4E7B-9F71-CBA815BABDA6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CC09-4E7B-9F71-CBA815BABDA6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CC09-4E7B-9F71-CBA815BABDA6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CC09-4E7B-9F71-CBA815BABDA6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CC09-4E7B-9F71-CBA815BABDA6}"/>
              </c:ext>
            </c:extLst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CC09-4E7B-9F71-CBA815BABDA6}"/>
              </c:ext>
            </c:extLst>
          </c:dPt>
          <c:dPt>
            <c:idx val="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CC09-4E7B-9F71-CBA815BABDA6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CC09-4E7B-9F71-CBA815BABDA6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CC09-4E7B-9F71-CBA815BABDA6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CC09-4E7B-9F71-CBA815BABDA6}"/>
              </c:ext>
            </c:extLst>
          </c:dPt>
          <c:val>
            <c:numRef>
              <c:f>leer!#BEZUG!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leer!#BEZUG!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5-CC09-4E7B-9F71-CBA815BAB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4412096"/>
        <c:axId val="314412656"/>
      </c:barChart>
      <c:catAx>
        <c:axId val="31441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441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412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Frutiger 45 Light"/>
                    <a:ea typeface="Frutiger 45 Light"/>
                    <a:cs typeface="Frutiger 45 Light"/>
                  </a:defRPr>
                </a:pPr>
                <a:r>
                  <a:rPr lang="de-CH"/>
                  <a:t>Zufriedenheitsgrad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de-DE"/>
          </a:p>
        </c:txPr>
        <c:crossAx val="3144120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  <c:userShapes r:id="rId1"/>
</c:chartSpace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16510</xdr:colOff>
      <xdr:row>43</xdr:row>
      <xdr:rowOff>15240</xdr:rowOff>
    </xdr:from>
    <xdr:ext cx="795867" cy="264560"/>
    <xdr:sp macro="" textlink="">
      <xdr:nvSpPr>
        <xdr:cNvPr id="2" name="Textfeld 1"/>
        <xdr:cNvSpPr txBox="1"/>
      </xdr:nvSpPr>
      <xdr:spPr>
        <a:xfrm>
          <a:off x="5547360" y="419862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0.77427</cdr:x>
      <cdr:y>0.87329</cdr:y>
    </cdr:from>
    <cdr:to>
      <cdr:x>0.96584</cdr:x>
      <cdr:y>0.92984</cdr:y>
    </cdr:to>
    <cdr:sp macro="" textlink="">
      <cdr:nvSpPr>
        <cdr:cNvPr id="4403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8358" y="643665"/>
          <a:ext cx="1456106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0.91201</cdr:y>
    </cdr:from>
    <cdr:to>
      <cdr:x>0.80587</cdr:x>
      <cdr:y>0.91853</cdr:y>
    </cdr:to>
    <cdr:sp macro="" textlink="">
      <cdr:nvSpPr>
        <cdr:cNvPr id="4403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72063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0.81698</cdr:x>
      <cdr:y>0.14292</cdr:y>
    </cdr:from>
    <cdr:to>
      <cdr:x>0.9962</cdr:x>
      <cdr:y>1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2980" y="647653"/>
          <a:ext cx="1362284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0.78809</cdr:x>
      <cdr:y>0.88394</cdr:y>
    </cdr:from>
    <cdr:to>
      <cdr:x>0.80587</cdr:x>
      <cdr:y>0.89047</cdr:y>
    </cdr:to>
    <cdr:sp macro="" textlink="">
      <cdr:nvSpPr>
        <cdr:cNvPr id="4403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51482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0.89852</cdr:y>
    </cdr:from>
    <cdr:to>
      <cdr:x>0.80587</cdr:x>
      <cdr:y>0.90483</cdr:y>
    </cdr:to>
    <cdr:sp macro="" textlink="">
      <cdr:nvSpPr>
        <cdr:cNvPr id="4403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62172"/>
          <a:ext cx="135103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0.01022</cdr:x>
      <cdr:y>0.76615</cdr:y>
    </cdr:from>
    <cdr:to>
      <cdr:x>0.26992</cdr:x>
      <cdr:y>1</cdr:y>
    </cdr:to>
    <cdr:sp macro="" textlink="">
      <cdr:nvSpPr>
        <cdr:cNvPr id="4403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23" y="676850"/>
          <a:ext cx="1962740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0.77427</cdr:x>
      <cdr:y>0.87329</cdr:y>
    </cdr:from>
    <cdr:to>
      <cdr:x>0.96584</cdr:x>
      <cdr:y>0.92984</cdr:y>
    </cdr:to>
    <cdr:sp macro="" textlink="">
      <cdr:nvSpPr>
        <cdr:cNvPr id="45057" name="Rectangl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8358" y="643665"/>
          <a:ext cx="1456106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0.91201</cdr:y>
    </cdr:from>
    <cdr:to>
      <cdr:x>0.80587</cdr:x>
      <cdr:y>0.91853</cdr:y>
    </cdr:to>
    <cdr:sp macro="" textlink="">
      <cdr:nvSpPr>
        <cdr:cNvPr id="45058" name="Rectangle 10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72063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0.81698</cdr:x>
      <cdr:y>0.14292</cdr:y>
    </cdr:from>
    <cdr:to>
      <cdr:x>0.9962</cdr:x>
      <cdr:y>1</cdr:y>
    </cdr:to>
    <cdr:sp macro="" textlink="">
      <cdr:nvSpPr>
        <cdr:cNvPr id="45059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2980" y="647653"/>
          <a:ext cx="1362284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0.78809</cdr:x>
      <cdr:y>0.88394</cdr:y>
    </cdr:from>
    <cdr:to>
      <cdr:x>0.80587</cdr:x>
      <cdr:y>0.89047</cdr:y>
    </cdr:to>
    <cdr:sp macro="" textlink="">
      <cdr:nvSpPr>
        <cdr:cNvPr id="45060" name="Rectangle 102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51482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0.89852</cdr:y>
    </cdr:from>
    <cdr:to>
      <cdr:x>0.80587</cdr:x>
      <cdr:y>0.90483</cdr:y>
    </cdr:to>
    <cdr:sp macro="" textlink="">
      <cdr:nvSpPr>
        <cdr:cNvPr id="45061" name="Rectangle 102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62172"/>
          <a:ext cx="135103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0.01022</cdr:x>
      <cdr:y>0.76615</cdr:y>
    </cdr:from>
    <cdr:to>
      <cdr:x>0.26992</cdr:x>
      <cdr:y>1</cdr:y>
    </cdr:to>
    <cdr:sp macro="" textlink="">
      <cdr:nvSpPr>
        <cdr:cNvPr id="45062" name="Text Box 10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23" y="676850"/>
          <a:ext cx="1962740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0.77427</cdr:x>
      <cdr:y>0.87329</cdr:y>
    </cdr:from>
    <cdr:to>
      <cdr:x>0.96584</cdr:x>
      <cdr:y>0.92984</cdr:y>
    </cdr:to>
    <cdr:sp macro="" textlink="">
      <cdr:nvSpPr>
        <cdr:cNvPr id="46081" name="Rectangl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8358" y="643665"/>
          <a:ext cx="1456106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0.91201</cdr:y>
    </cdr:from>
    <cdr:to>
      <cdr:x>0.80587</cdr:x>
      <cdr:y>0.91853</cdr:y>
    </cdr:to>
    <cdr:sp macro="" textlink="">
      <cdr:nvSpPr>
        <cdr:cNvPr id="46082" name="Rectangle 10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72063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0.81599</cdr:x>
      <cdr:y>0.14292</cdr:y>
    </cdr:from>
    <cdr:to>
      <cdr:x>0.99522</cdr:x>
      <cdr:y>1</cdr:y>
    </cdr:to>
    <cdr:sp macro="" textlink="">
      <cdr:nvSpPr>
        <cdr:cNvPr id="46083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05474" y="647653"/>
          <a:ext cx="1362285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0.78809</cdr:x>
      <cdr:y>0.88394</cdr:y>
    </cdr:from>
    <cdr:to>
      <cdr:x>0.80587</cdr:x>
      <cdr:y>0.89047</cdr:y>
    </cdr:to>
    <cdr:sp macro="" textlink="">
      <cdr:nvSpPr>
        <cdr:cNvPr id="46084" name="Rectangle 102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51482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0.89852</cdr:y>
    </cdr:from>
    <cdr:to>
      <cdr:x>0.80587</cdr:x>
      <cdr:y>0.90483</cdr:y>
    </cdr:to>
    <cdr:sp macro="" textlink="">
      <cdr:nvSpPr>
        <cdr:cNvPr id="46085" name="Rectangle 102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62172"/>
          <a:ext cx="135103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0.01022</cdr:x>
      <cdr:y>0.76615</cdr:y>
    </cdr:from>
    <cdr:to>
      <cdr:x>0.26992</cdr:x>
      <cdr:y>1</cdr:y>
    </cdr:to>
    <cdr:sp macro="" textlink="">
      <cdr:nvSpPr>
        <cdr:cNvPr id="46086" name="Text Box 10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23" y="676850"/>
          <a:ext cx="1962740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0.77378</cdr:x>
      <cdr:y>0.87329</cdr:y>
    </cdr:from>
    <cdr:to>
      <cdr:x>0.9646</cdr:x>
      <cdr:y>0.92984</cdr:y>
    </cdr:to>
    <cdr:sp macro="" textlink="">
      <cdr:nvSpPr>
        <cdr:cNvPr id="4710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4605" y="643665"/>
          <a:ext cx="1450477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0.7913</cdr:x>
      <cdr:y>0.91201</cdr:y>
    </cdr:from>
    <cdr:to>
      <cdr:x>0.8071</cdr:x>
      <cdr:y>0.91853</cdr:y>
    </cdr:to>
    <cdr:sp macro="" textlink="">
      <cdr:nvSpPr>
        <cdr:cNvPr id="4710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7832" y="672063"/>
          <a:ext cx="120091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0.79954</cdr:x>
      <cdr:y>0.14292</cdr:y>
    </cdr:from>
    <cdr:to>
      <cdr:x>1</cdr:x>
      <cdr:y>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27991" y="647653"/>
          <a:ext cx="1523657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0.7913</cdr:x>
      <cdr:y>0.88394</cdr:y>
    </cdr:from>
    <cdr:to>
      <cdr:x>0.8071</cdr:x>
      <cdr:y>0.89047</cdr:y>
    </cdr:to>
    <cdr:sp macro="" textlink="">
      <cdr:nvSpPr>
        <cdr:cNvPr id="4710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7832" y="651482"/>
          <a:ext cx="120091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0.7913</cdr:x>
      <cdr:y>0.89852</cdr:y>
    </cdr:from>
    <cdr:to>
      <cdr:x>0.8071</cdr:x>
      <cdr:y>0.90483</cdr:y>
    </cdr:to>
    <cdr:sp macro="" textlink="">
      <cdr:nvSpPr>
        <cdr:cNvPr id="47109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7832" y="662172"/>
          <a:ext cx="120091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0.01046</cdr:x>
      <cdr:y>0.76615</cdr:y>
    </cdr:from>
    <cdr:to>
      <cdr:x>0.2988</cdr:x>
      <cdr:y>1</cdr:y>
    </cdr:to>
    <cdr:sp macro="" textlink="">
      <cdr:nvSpPr>
        <cdr:cNvPr id="471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699" y="676850"/>
          <a:ext cx="2191665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0.77822</cdr:x>
      <cdr:y>0.87329</cdr:y>
    </cdr:from>
    <cdr:to>
      <cdr:x>0.96781</cdr:x>
      <cdr:y>0.92984</cdr:y>
    </cdr:to>
    <cdr:sp macro="" textlink="">
      <cdr:nvSpPr>
        <cdr:cNvPr id="37893" name="Rectangle 102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18381" y="643665"/>
          <a:ext cx="1441094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0.7913</cdr:x>
      <cdr:y>0.91201</cdr:y>
    </cdr:from>
    <cdr:to>
      <cdr:x>0.80809</cdr:x>
      <cdr:y>0.91853</cdr:y>
    </cdr:to>
    <cdr:sp macro="" textlink="">
      <cdr:nvSpPr>
        <cdr:cNvPr id="37889" name="Rectangl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7832" y="672063"/>
          <a:ext cx="127596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0.82093</cdr:x>
      <cdr:y>0.14292</cdr:y>
    </cdr:from>
    <cdr:to>
      <cdr:x>0.98263</cdr:x>
      <cdr:y>1</cdr:y>
    </cdr:to>
    <cdr:sp macro="" textlink="">
      <cdr:nvSpPr>
        <cdr:cNvPr id="378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3003" y="647653"/>
          <a:ext cx="1229058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0.7913</cdr:x>
      <cdr:y>0.88394</cdr:y>
    </cdr:from>
    <cdr:to>
      <cdr:x>0.80809</cdr:x>
      <cdr:y>0.89047</cdr:y>
    </cdr:to>
    <cdr:sp macro="" textlink="">
      <cdr:nvSpPr>
        <cdr:cNvPr id="37894" name="Rectangle 103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7832" y="651482"/>
          <a:ext cx="127596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0.7913</cdr:x>
      <cdr:y>0.89852</cdr:y>
    </cdr:from>
    <cdr:to>
      <cdr:x>0.80809</cdr:x>
      <cdr:y>0.90483</cdr:y>
    </cdr:to>
    <cdr:sp macro="" textlink="">
      <cdr:nvSpPr>
        <cdr:cNvPr id="37895" name="Rectangl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7832" y="662172"/>
          <a:ext cx="127596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0.00972</cdr:x>
      <cdr:y>0.76615</cdr:y>
    </cdr:from>
    <cdr:to>
      <cdr:x>0.24153</cdr:x>
      <cdr:y>1</cdr:y>
    </cdr:to>
    <cdr:sp macro="" textlink="">
      <cdr:nvSpPr>
        <cdr:cNvPr id="378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070" y="676850"/>
          <a:ext cx="1761963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0.77427</cdr:x>
      <cdr:y>0.87329</cdr:y>
    </cdr:from>
    <cdr:to>
      <cdr:x>0.96584</cdr:x>
      <cdr:y>0.92984</cdr:y>
    </cdr:to>
    <cdr:sp macro="" textlink="">
      <cdr:nvSpPr>
        <cdr:cNvPr id="3891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8358" y="643665"/>
          <a:ext cx="1456106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0.91201</cdr:y>
    </cdr:from>
    <cdr:to>
      <cdr:x>0.80587</cdr:x>
      <cdr:y>0.91853</cdr:y>
    </cdr:to>
    <cdr:sp macro="" textlink="">
      <cdr:nvSpPr>
        <cdr:cNvPr id="3891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72063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0.81698</cdr:x>
      <cdr:y>0.14292</cdr:y>
    </cdr:from>
    <cdr:to>
      <cdr:x>0.9962</cdr:x>
      <cdr:y>1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2980" y="647653"/>
          <a:ext cx="1362284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0.78809</cdr:x>
      <cdr:y>0.88394</cdr:y>
    </cdr:from>
    <cdr:to>
      <cdr:x>0.80587</cdr:x>
      <cdr:y>0.89047</cdr:y>
    </cdr:to>
    <cdr:sp macro="" textlink="">
      <cdr:nvSpPr>
        <cdr:cNvPr id="3891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51482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0.89852</cdr:y>
    </cdr:from>
    <cdr:to>
      <cdr:x>0.80587</cdr:x>
      <cdr:y>0.90483</cdr:y>
    </cdr:to>
    <cdr:sp macro="" textlink="">
      <cdr:nvSpPr>
        <cdr:cNvPr id="3891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62172"/>
          <a:ext cx="135103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0.01022</cdr:x>
      <cdr:y>0.76615</cdr:y>
    </cdr:from>
    <cdr:to>
      <cdr:x>0.26992</cdr:x>
      <cdr:y>1</cdr:y>
    </cdr:to>
    <cdr:sp macro="" textlink="">
      <cdr:nvSpPr>
        <cdr:cNvPr id="3891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23" y="676850"/>
          <a:ext cx="1962740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0.77427</cdr:x>
      <cdr:y>0.87329</cdr:y>
    </cdr:from>
    <cdr:to>
      <cdr:x>0.96584</cdr:x>
      <cdr:y>0.92984</cdr:y>
    </cdr:to>
    <cdr:sp macro="" textlink="">
      <cdr:nvSpPr>
        <cdr:cNvPr id="3993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8358" y="643665"/>
          <a:ext cx="1456106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0.91201</cdr:y>
    </cdr:from>
    <cdr:to>
      <cdr:x>0.80587</cdr:x>
      <cdr:y>0.91853</cdr:y>
    </cdr:to>
    <cdr:sp macro="" textlink="">
      <cdr:nvSpPr>
        <cdr:cNvPr id="3993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72063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0.81969</cdr:x>
      <cdr:y>0.14292</cdr:y>
    </cdr:from>
    <cdr:to>
      <cdr:x>0.99892</cdr:x>
      <cdr:y>1</cdr:y>
    </cdr:to>
    <cdr:sp macro="" textlink="">
      <cdr:nvSpPr>
        <cdr:cNvPr id="399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33620" y="647653"/>
          <a:ext cx="1362285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0.78809</cdr:x>
      <cdr:y>0.88394</cdr:y>
    </cdr:from>
    <cdr:to>
      <cdr:x>0.80587</cdr:x>
      <cdr:y>0.89047</cdr:y>
    </cdr:to>
    <cdr:sp macro="" textlink="">
      <cdr:nvSpPr>
        <cdr:cNvPr id="39940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51482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0.89852</cdr:y>
    </cdr:from>
    <cdr:to>
      <cdr:x>0.80587</cdr:x>
      <cdr:y>0.90483</cdr:y>
    </cdr:to>
    <cdr:sp macro="" textlink="">
      <cdr:nvSpPr>
        <cdr:cNvPr id="39941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62172"/>
          <a:ext cx="135103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0.01022</cdr:x>
      <cdr:y>0.76615</cdr:y>
    </cdr:from>
    <cdr:to>
      <cdr:x>0.26992</cdr:x>
      <cdr:y>1</cdr:y>
    </cdr:to>
    <cdr:sp macro="" textlink="">
      <cdr:nvSpPr>
        <cdr:cNvPr id="3994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23" y="676850"/>
          <a:ext cx="1962740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0.77649</cdr:x>
      <cdr:y>0.87329</cdr:y>
    </cdr:from>
    <cdr:to>
      <cdr:x>0.96781</cdr:x>
      <cdr:y>0.92984</cdr:y>
    </cdr:to>
    <cdr:sp macro="" textlink="">
      <cdr:nvSpPr>
        <cdr:cNvPr id="4096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05246" y="643665"/>
          <a:ext cx="1454229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0.79032</cdr:x>
      <cdr:y>0.91201</cdr:y>
    </cdr:from>
    <cdr:to>
      <cdr:x>0.8071</cdr:x>
      <cdr:y>0.91853</cdr:y>
    </cdr:to>
    <cdr:sp macro="" textlink="">
      <cdr:nvSpPr>
        <cdr:cNvPr id="4096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326" y="672063"/>
          <a:ext cx="127597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0.8192</cdr:x>
      <cdr:y>0.14292</cdr:y>
    </cdr:from>
    <cdr:to>
      <cdr:x>0.9809</cdr:x>
      <cdr:y>1</cdr:y>
    </cdr:to>
    <cdr:sp macro="" textlink="">
      <cdr:nvSpPr>
        <cdr:cNvPr id="409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29868" y="647653"/>
          <a:ext cx="1229058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0.79032</cdr:x>
      <cdr:y>0.88394</cdr:y>
    </cdr:from>
    <cdr:to>
      <cdr:x>0.8071</cdr:x>
      <cdr:y>0.89047</cdr:y>
    </cdr:to>
    <cdr:sp macro="" textlink="">
      <cdr:nvSpPr>
        <cdr:cNvPr id="40964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326" y="651482"/>
          <a:ext cx="127597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0.79032</cdr:x>
      <cdr:y>0.89852</cdr:y>
    </cdr:from>
    <cdr:to>
      <cdr:x>0.8071</cdr:x>
      <cdr:y>0.90483</cdr:y>
    </cdr:to>
    <cdr:sp macro="" textlink="">
      <cdr:nvSpPr>
        <cdr:cNvPr id="40965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326" y="662172"/>
          <a:ext cx="127597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0.00972</cdr:x>
      <cdr:y>0.76615</cdr:y>
    </cdr:from>
    <cdr:to>
      <cdr:x>0.24153</cdr:x>
      <cdr:y>1</cdr:y>
    </cdr:to>
    <cdr:sp macro="" textlink="">
      <cdr:nvSpPr>
        <cdr:cNvPr id="409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070" y="676850"/>
          <a:ext cx="1761963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0.77649</cdr:x>
      <cdr:y>0.87329</cdr:y>
    </cdr:from>
    <cdr:to>
      <cdr:x>0.96781</cdr:x>
      <cdr:y>0.92984</cdr:y>
    </cdr:to>
    <cdr:sp macro="" textlink="">
      <cdr:nvSpPr>
        <cdr:cNvPr id="419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05246" y="643665"/>
          <a:ext cx="1454229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0.79032</cdr:x>
      <cdr:y>0.91201</cdr:y>
    </cdr:from>
    <cdr:to>
      <cdr:x>0.8071</cdr:x>
      <cdr:y>0.91853</cdr:y>
    </cdr:to>
    <cdr:sp macro="" textlink="">
      <cdr:nvSpPr>
        <cdr:cNvPr id="419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326" y="672063"/>
          <a:ext cx="127597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0.8192</cdr:x>
      <cdr:y>0.14292</cdr:y>
    </cdr:from>
    <cdr:to>
      <cdr:x>0.9809</cdr:x>
      <cdr:y>1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29868" y="647653"/>
          <a:ext cx="1229058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0.79032</cdr:x>
      <cdr:y>0.88394</cdr:y>
    </cdr:from>
    <cdr:to>
      <cdr:x>0.8071</cdr:x>
      <cdr:y>0.89047</cdr:y>
    </cdr:to>
    <cdr:sp macro="" textlink="">
      <cdr:nvSpPr>
        <cdr:cNvPr id="419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326" y="651482"/>
          <a:ext cx="127597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0.79032</cdr:x>
      <cdr:y>0.89852</cdr:y>
    </cdr:from>
    <cdr:to>
      <cdr:x>0.8071</cdr:x>
      <cdr:y>0.90483</cdr:y>
    </cdr:to>
    <cdr:sp macro="" textlink="">
      <cdr:nvSpPr>
        <cdr:cNvPr id="41989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326" y="662172"/>
          <a:ext cx="127597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0.00972</cdr:x>
      <cdr:y>0.76615</cdr:y>
    </cdr:from>
    <cdr:to>
      <cdr:x>0.24153</cdr:x>
      <cdr:y>1</cdr:y>
    </cdr:to>
    <cdr:sp macro="" textlink="">
      <cdr:nvSpPr>
        <cdr:cNvPr id="4199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070" y="676850"/>
          <a:ext cx="1761963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0.77427</cdr:x>
      <cdr:y>0.87329</cdr:y>
    </cdr:from>
    <cdr:to>
      <cdr:x>0.96584</cdr:x>
      <cdr:y>0.92984</cdr:y>
    </cdr:to>
    <cdr:sp macro="" textlink="">
      <cdr:nvSpPr>
        <cdr:cNvPr id="4300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8358" y="643665"/>
          <a:ext cx="1456106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0.91201</cdr:y>
    </cdr:from>
    <cdr:to>
      <cdr:x>0.80587</cdr:x>
      <cdr:y>0.91853</cdr:y>
    </cdr:to>
    <cdr:sp macro="" textlink="">
      <cdr:nvSpPr>
        <cdr:cNvPr id="4301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72063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0.81698</cdr:x>
      <cdr:y>0.14292</cdr:y>
    </cdr:from>
    <cdr:to>
      <cdr:x>0.9962</cdr:x>
      <cdr:y>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2980" y="647653"/>
          <a:ext cx="1362284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0.78809</cdr:x>
      <cdr:y>0.88394</cdr:y>
    </cdr:from>
    <cdr:to>
      <cdr:x>0.80587</cdr:x>
      <cdr:y>0.89047</cdr:y>
    </cdr:to>
    <cdr:sp macro="" textlink="">
      <cdr:nvSpPr>
        <cdr:cNvPr id="43012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51482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0.89852</cdr:y>
    </cdr:from>
    <cdr:to>
      <cdr:x>0.80587</cdr:x>
      <cdr:y>0.90483</cdr:y>
    </cdr:to>
    <cdr:sp macro="" textlink="">
      <cdr:nvSpPr>
        <cdr:cNvPr id="43013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62172"/>
          <a:ext cx="135103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0.01022</cdr:x>
      <cdr:y>0.76615</cdr:y>
    </cdr:from>
    <cdr:to>
      <cdr:x>0.26992</cdr:x>
      <cdr:y>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23" y="676850"/>
          <a:ext cx="1962740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27405</xdr:colOff>
      <xdr:row>9</xdr:row>
      <xdr:rowOff>104776</xdr:rowOff>
    </xdr:from>
    <xdr:ext cx="937629" cy="9187654"/>
    <xdr:sp macro="" textlink="">
      <xdr:nvSpPr>
        <xdr:cNvPr id="2" name="Rechteck 1"/>
        <xdr:cNvSpPr/>
      </xdr:nvSpPr>
      <xdr:spPr>
        <a:xfrm rot="18163130">
          <a:off x="2017443" y="5791888"/>
          <a:ext cx="918765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hat Abgesagt, keine Vorführung!</a:t>
          </a:r>
        </a:p>
      </xdr:txBody>
    </xdr:sp>
    <xdr:clientData/>
  </xdr:one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0.77427</cdr:x>
      <cdr:y>0.87329</cdr:y>
    </cdr:from>
    <cdr:to>
      <cdr:x>0.96584</cdr:x>
      <cdr:y>0.92984</cdr:y>
    </cdr:to>
    <cdr:sp macro="" textlink="">
      <cdr:nvSpPr>
        <cdr:cNvPr id="4403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8358" y="643665"/>
          <a:ext cx="1456106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0.91201</cdr:y>
    </cdr:from>
    <cdr:to>
      <cdr:x>0.80587</cdr:x>
      <cdr:y>0.91853</cdr:y>
    </cdr:to>
    <cdr:sp macro="" textlink="">
      <cdr:nvSpPr>
        <cdr:cNvPr id="4403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72063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0.81698</cdr:x>
      <cdr:y>0.14292</cdr:y>
    </cdr:from>
    <cdr:to>
      <cdr:x>0.9962</cdr:x>
      <cdr:y>1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2980" y="647653"/>
          <a:ext cx="1362284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0.78809</cdr:x>
      <cdr:y>0.88394</cdr:y>
    </cdr:from>
    <cdr:to>
      <cdr:x>0.80587</cdr:x>
      <cdr:y>0.89047</cdr:y>
    </cdr:to>
    <cdr:sp macro="" textlink="">
      <cdr:nvSpPr>
        <cdr:cNvPr id="4403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51482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0.89852</cdr:y>
    </cdr:from>
    <cdr:to>
      <cdr:x>0.80587</cdr:x>
      <cdr:y>0.90483</cdr:y>
    </cdr:to>
    <cdr:sp macro="" textlink="">
      <cdr:nvSpPr>
        <cdr:cNvPr id="4403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62172"/>
          <a:ext cx="135103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0.01022</cdr:x>
      <cdr:y>0.76615</cdr:y>
    </cdr:from>
    <cdr:to>
      <cdr:x>0.26992</cdr:x>
      <cdr:y>1</cdr:y>
    </cdr:to>
    <cdr:sp macro="" textlink="">
      <cdr:nvSpPr>
        <cdr:cNvPr id="4403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23" y="676850"/>
          <a:ext cx="1962740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0.77427</cdr:x>
      <cdr:y>0.87329</cdr:y>
    </cdr:from>
    <cdr:to>
      <cdr:x>0.96584</cdr:x>
      <cdr:y>0.92984</cdr:y>
    </cdr:to>
    <cdr:sp macro="" textlink="">
      <cdr:nvSpPr>
        <cdr:cNvPr id="45057" name="Rectangl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8358" y="643665"/>
          <a:ext cx="1456106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0.91201</cdr:y>
    </cdr:from>
    <cdr:to>
      <cdr:x>0.80587</cdr:x>
      <cdr:y>0.91853</cdr:y>
    </cdr:to>
    <cdr:sp macro="" textlink="">
      <cdr:nvSpPr>
        <cdr:cNvPr id="45058" name="Rectangle 10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72063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0.81698</cdr:x>
      <cdr:y>0.14292</cdr:y>
    </cdr:from>
    <cdr:to>
      <cdr:x>0.9962</cdr:x>
      <cdr:y>1</cdr:y>
    </cdr:to>
    <cdr:sp macro="" textlink="">
      <cdr:nvSpPr>
        <cdr:cNvPr id="45059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2980" y="647653"/>
          <a:ext cx="1362284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0.78809</cdr:x>
      <cdr:y>0.88394</cdr:y>
    </cdr:from>
    <cdr:to>
      <cdr:x>0.80587</cdr:x>
      <cdr:y>0.89047</cdr:y>
    </cdr:to>
    <cdr:sp macro="" textlink="">
      <cdr:nvSpPr>
        <cdr:cNvPr id="45060" name="Rectangle 102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51482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0.89852</cdr:y>
    </cdr:from>
    <cdr:to>
      <cdr:x>0.80587</cdr:x>
      <cdr:y>0.90483</cdr:y>
    </cdr:to>
    <cdr:sp macro="" textlink="">
      <cdr:nvSpPr>
        <cdr:cNvPr id="45061" name="Rectangle 102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62172"/>
          <a:ext cx="135103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0.01022</cdr:x>
      <cdr:y>0.76615</cdr:y>
    </cdr:from>
    <cdr:to>
      <cdr:x>0.26992</cdr:x>
      <cdr:y>1</cdr:y>
    </cdr:to>
    <cdr:sp macro="" textlink="">
      <cdr:nvSpPr>
        <cdr:cNvPr id="45062" name="Text Box 10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23" y="676850"/>
          <a:ext cx="1962740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0.77427</cdr:x>
      <cdr:y>0.87329</cdr:y>
    </cdr:from>
    <cdr:to>
      <cdr:x>0.96584</cdr:x>
      <cdr:y>0.92984</cdr:y>
    </cdr:to>
    <cdr:sp macro="" textlink="">
      <cdr:nvSpPr>
        <cdr:cNvPr id="46081" name="Rectangl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8358" y="643665"/>
          <a:ext cx="1456106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0.91201</cdr:y>
    </cdr:from>
    <cdr:to>
      <cdr:x>0.80587</cdr:x>
      <cdr:y>0.91853</cdr:y>
    </cdr:to>
    <cdr:sp macro="" textlink="">
      <cdr:nvSpPr>
        <cdr:cNvPr id="46082" name="Rectangle 10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72063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0.81599</cdr:x>
      <cdr:y>0.14292</cdr:y>
    </cdr:from>
    <cdr:to>
      <cdr:x>0.99522</cdr:x>
      <cdr:y>1</cdr:y>
    </cdr:to>
    <cdr:sp macro="" textlink="">
      <cdr:nvSpPr>
        <cdr:cNvPr id="46083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05474" y="647653"/>
          <a:ext cx="1362285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0.78809</cdr:x>
      <cdr:y>0.88394</cdr:y>
    </cdr:from>
    <cdr:to>
      <cdr:x>0.80587</cdr:x>
      <cdr:y>0.89047</cdr:y>
    </cdr:to>
    <cdr:sp macro="" textlink="">
      <cdr:nvSpPr>
        <cdr:cNvPr id="46084" name="Rectangle 102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51482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0.89852</cdr:y>
    </cdr:from>
    <cdr:to>
      <cdr:x>0.80587</cdr:x>
      <cdr:y>0.90483</cdr:y>
    </cdr:to>
    <cdr:sp macro="" textlink="">
      <cdr:nvSpPr>
        <cdr:cNvPr id="46085" name="Rectangle 102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62172"/>
          <a:ext cx="135103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0.01022</cdr:x>
      <cdr:y>0.76615</cdr:y>
    </cdr:from>
    <cdr:to>
      <cdr:x>0.26992</cdr:x>
      <cdr:y>1</cdr:y>
    </cdr:to>
    <cdr:sp macro="" textlink="">
      <cdr:nvSpPr>
        <cdr:cNvPr id="46086" name="Text Box 10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23" y="676850"/>
          <a:ext cx="1962740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0.77378</cdr:x>
      <cdr:y>0.87329</cdr:y>
    </cdr:from>
    <cdr:to>
      <cdr:x>0.9646</cdr:x>
      <cdr:y>0.92984</cdr:y>
    </cdr:to>
    <cdr:sp macro="" textlink="">
      <cdr:nvSpPr>
        <cdr:cNvPr id="4710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4605" y="643665"/>
          <a:ext cx="1450477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0.7913</cdr:x>
      <cdr:y>0.91201</cdr:y>
    </cdr:from>
    <cdr:to>
      <cdr:x>0.8071</cdr:x>
      <cdr:y>0.91853</cdr:y>
    </cdr:to>
    <cdr:sp macro="" textlink="">
      <cdr:nvSpPr>
        <cdr:cNvPr id="4710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7832" y="672063"/>
          <a:ext cx="120091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0.79954</cdr:x>
      <cdr:y>0.14292</cdr:y>
    </cdr:from>
    <cdr:to>
      <cdr:x>1</cdr:x>
      <cdr:y>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27991" y="647653"/>
          <a:ext cx="1523657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0.7913</cdr:x>
      <cdr:y>0.88394</cdr:y>
    </cdr:from>
    <cdr:to>
      <cdr:x>0.8071</cdr:x>
      <cdr:y>0.89047</cdr:y>
    </cdr:to>
    <cdr:sp macro="" textlink="">
      <cdr:nvSpPr>
        <cdr:cNvPr id="4710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7832" y="651482"/>
          <a:ext cx="120091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0.7913</cdr:x>
      <cdr:y>0.89852</cdr:y>
    </cdr:from>
    <cdr:to>
      <cdr:x>0.8071</cdr:x>
      <cdr:y>0.90483</cdr:y>
    </cdr:to>
    <cdr:sp macro="" textlink="">
      <cdr:nvSpPr>
        <cdr:cNvPr id="47109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7832" y="662172"/>
          <a:ext cx="120091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0.01046</cdr:x>
      <cdr:y>0.76615</cdr:y>
    </cdr:from>
    <cdr:to>
      <cdr:x>0.2988</cdr:x>
      <cdr:y>1</cdr:y>
    </cdr:to>
    <cdr:sp macro="" textlink="">
      <cdr:nvSpPr>
        <cdr:cNvPr id="471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699" y="676850"/>
          <a:ext cx="2191665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0.77822</cdr:x>
      <cdr:y>0.87329</cdr:y>
    </cdr:from>
    <cdr:to>
      <cdr:x>0.96781</cdr:x>
      <cdr:y>0.92984</cdr:y>
    </cdr:to>
    <cdr:sp macro="" textlink="">
      <cdr:nvSpPr>
        <cdr:cNvPr id="37893" name="Rectangle 102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18381" y="643665"/>
          <a:ext cx="1441094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0.7913</cdr:x>
      <cdr:y>0.91201</cdr:y>
    </cdr:from>
    <cdr:to>
      <cdr:x>0.80809</cdr:x>
      <cdr:y>0.91853</cdr:y>
    </cdr:to>
    <cdr:sp macro="" textlink="">
      <cdr:nvSpPr>
        <cdr:cNvPr id="37889" name="Rectangl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7832" y="672063"/>
          <a:ext cx="127596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0.82093</cdr:x>
      <cdr:y>0.14292</cdr:y>
    </cdr:from>
    <cdr:to>
      <cdr:x>0.98263</cdr:x>
      <cdr:y>1</cdr:y>
    </cdr:to>
    <cdr:sp macro="" textlink="">
      <cdr:nvSpPr>
        <cdr:cNvPr id="378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3003" y="647653"/>
          <a:ext cx="1229058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0.7913</cdr:x>
      <cdr:y>0.88394</cdr:y>
    </cdr:from>
    <cdr:to>
      <cdr:x>0.80809</cdr:x>
      <cdr:y>0.89047</cdr:y>
    </cdr:to>
    <cdr:sp macro="" textlink="">
      <cdr:nvSpPr>
        <cdr:cNvPr id="37894" name="Rectangle 103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7832" y="651482"/>
          <a:ext cx="127596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0.7913</cdr:x>
      <cdr:y>0.89852</cdr:y>
    </cdr:from>
    <cdr:to>
      <cdr:x>0.80809</cdr:x>
      <cdr:y>0.90483</cdr:y>
    </cdr:to>
    <cdr:sp macro="" textlink="">
      <cdr:nvSpPr>
        <cdr:cNvPr id="37895" name="Rectangl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7832" y="662172"/>
          <a:ext cx="127596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0.00972</cdr:x>
      <cdr:y>0.76615</cdr:y>
    </cdr:from>
    <cdr:to>
      <cdr:x>0.24153</cdr:x>
      <cdr:y>1</cdr:y>
    </cdr:to>
    <cdr:sp macro="" textlink="">
      <cdr:nvSpPr>
        <cdr:cNvPr id="378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070" y="676850"/>
          <a:ext cx="1761963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0.77427</cdr:x>
      <cdr:y>0.87329</cdr:y>
    </cdr:from>
    <cdr:to>
      <cdr:x>0.96584</cdr:x>
      <cdr:y>0.92984</cdr:y>
    </cdr:to>
    <cdr:sp macro="" textlink="">
      <cdr:nvSpPr>
        <cdr:cNvPr id="3891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8358" y="643665"/>
          <a:ext cx="1456106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0.91201</cdr:y>
    </cdr:from>
    <cdr:to>
      <cdr:x>0.80587</cdr:x>
      <cdr:y>0.91853</cdr:y>
    </cdr:to>
    <cdr:sp macro="" textlink="">
      <cdr:nvSpPr>
        <cdr:cNvPr id="3891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72063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0.81698</cdr:x>
      <cdr:y>0.14292</cdr:y>
    </cdr:from>
    <cdr:to>
      <cdr:x>0.9962</cdr:x>
      <cdr:y>1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2980" y="647653"/>
          <a:ext cx="1362284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0.78809</cdr:x>
      <cdr:y>0.88394</cdr:y>
    </cdr:from>
    <cdr:to>
      <cdr:x>0.80587</cdr:x>
      <cdr:y>0.89047</cdr:y>
    </cdr:to>
    <cdr:sp macro="" textlink="">
      <cdr:nvSpPr>
        <cdr:cNvPr id="3891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51482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0.89852</cdr:y>
    </cdr:from>
    <cdr:to>
      <cdr:x>0.80587</cdr:x>
      <cdr:y>0.90483</cdr:y>
    </cdr:to>
    <cdr:sp macro="" textlink="">
      <cdr:nvSpPr>
        <cdr:cNvPr id="3891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62172"/>
          <a:ext cx="135103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0.01022</cdr:x>
      <cdr:y>0.76615</cdr:y>
    </cdr:from>
    <cdr:to>
      <cdr:x>0.26992</cdr:x>
      <cdr:y>1</cdr:y>
    </cdr:to>
    <cdr:sp macro="" textlink="">
      <cdr:nvSpPr>
        <cdr:cNvPr id="3891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23" y="676850"/>
          <a:ext cx="1962740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0.77427</cdr:x>
      <cdr:y>0.87329</cdr:y>
    </cdr:from>
    <cdr:to>
      <cdr:x>0.96584</cdr:x>
      <cdr:y>0.92984</cdr:y>
    </cdr:to>
    <cdr:sp macro="" textlink="">
      <cdr:nvSpPr>
        <cdr:cNvPr id="3993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8358" y="643665"/>
          <a:ext cx="1456106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0.91201</cdr:y>
    </cdr:from>
    <cdr:to>
      <cdr:x>0.80587</cdr:x>
      <cdr:y>0.91853</cdr:y>
    </cdr:to>
    <cdr:sp macro="" textlink="">
      <cdr:nvSpPr>
        <cdr:cNvPr id="3993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72063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0.81969</cdr:x>
      <cdr:y>0.14292</cdr:y>
    </cdr:from>
    <cdr:to>
      <cdr:x>0.99892</cdr:x>
      <cdr:y>1</cdr:y>
    </cdr:to>
    <cdr:sp macro="" textlink="">
      <cdr:nvSpPr>
        <cdr:cNvPr id="399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33620" y="647653"/>
          <a:ext cx="1362285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0.78809</cdr:x>
      <cdr:y>0.88394</cdr:y>
    </cdr:from>
    <cdr:to>
      <cdr:x>0.80587</cdr:x>
      <cdr:y>0.89047</cdr:y>
    </cdr:to>
    <cdr:sp macro="" textlink="">
      <cdr:nvSpPr>
        <cdr:cNvPr id="39940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51482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0.89852</cdr:y>
    </cdr:from>
    <cdr:to>
      <cdr:x>0.80587</cdr:x>
      <cdr:y>0.90483</cdr:y>
    </cdr:to>
    <cdr:sp macro="" textlink="">
      <cdr:nvSpPr>
        <cdr:cNvPr id="39941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62172"/>
          <a:ext cx="135103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0.01022</cdr:x>
      <cdr:y>0.76615</cdr:y>
    </cdr:from>
    <cdr:to>
      <cdr:x>0.26992</cdr:x>
      <cdr:y>1</cdr:y>
    </cdr:to>
    <cdr:sp macro="" textlink="">
      <cdr:nvSpPr>
        <cdr:cNvPr id="3994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23" y="676850"/>
          <a:ext cx="1962740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0.77649</cdr:x>
      <cdr:y>0.87329</cdr:y>
    </cdr:from>
    <cdr:to>
      <cdr:x>0.96781</cdr:x>
      <cdr:y>0.92984</cdr:y>
    </cdr:to>
    <cdr:sp macro="" textlink="">
      <cdr:nvSpPr>
        <cdr:cNvPr id="4096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05246" y="643665"/>
          <a:ext cx="1454229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0.79032</cdr:x>
      <cdr:y>0.91201</cdr:y>
    </cdr:from>
    <cdr:to>
      <cdr:x>0.8071</cdr:x>
      <cdr:y>0.91853</cdr:y>
    </cdr:to>
    <cdr:sp macro="" textlink="">
      <cdr:nvSpPr>
        <cdr:cNvPr id="4096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326" y="672063"/>
          <a:ext cx="127597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0.8192</cdr:x>
      <cdr:y>0.14292</cdr:y>
    </cdr:from>
    <cdr:to>
      <cdr:x>0.9809</cdr:x>
      <cdr:y>1</cdr:y>
    </cdr:to>
    <cdr:sp macro="" textlink="">
      <cdr:nvSpPr>
        <cdr:cNvPr id="409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29868" y="647653"/>
          <a:ext cx="1229058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0.79032</cdr:x>
      <cdr:y>0.88394</cdr:y>
    </cdr:from>
    <cdr:to>
      <cdr:x>0.8071</cdr:x>
      <cdr:y>0.89047</cdr:y>
    </cdr:to>
    <cdr:sp macro="" textlink="">
      <cdr:nvSpPr>
        <cdr:cNvPr id="40964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326" y="651482"/>
          <a:ext cx="127597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0.79032</cdr:x>
      <cdr:y>0.89852</cdr:y>
    </cdr:from>
    <cdr:to>
      <cdr:x>0.8071</cdr:x>
      <cdr:y>0.90483</cdr:y>
    </cdr:to>
    <cdr:sp macro="" textlink="">
      <cdr:nvSpPr>
        <cdr:cNvPr id="40965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326" y="662172"/>
          <a:ext cx="127597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0.00972</cdr:x>
      <cdr:y>0.76615</cdr:y>
    </cdr:from>
    <cdr:to>
      <cdr:x>0.24153</cdr:x>
      <cdr:y>1</cdr:y>
    </cdr:to>
    <cdr:sp macro="" textlink="">
      <cdr:nvSpPr>
        <cdr:cNvPr id="409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070" y="676850"/>
          <a:ext cx="1761963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0.77649</cdr:x>
      <cdr:y>0.87329</cdr:y>
    </cdr:from>
    <cdr:to>
      <cdr:x>0.96781</cdr:x>
      <cdr:y>0.92984</cdr:y>
    </cdr:to>
    <cdr:sp macro="" textlink="">
      <cdr:nvSpPr>
        <cdr:cNvPr id="419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05246" y="643665"/>
          <a:ext cx="1454229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0.79032</cdr:x>
      <cdr:y>0.91201</cdr:y>
    </cdr:from>
    <cdr:to>
      <cdr:x>0.8071</cdr:x>
      <cdr:y>0.91853</cdr:y>
    </cdr:to>
    <cdr:sp macro="" textlink="">
      <cdr:nvSpPr>
        <cdr:cNvPr id="419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326" y="672063"/>
          <a:ext cx="127597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0.8192</cdr:x>
      <cdr:y>0.14292</cdr:y>
    </cdr:from>
    <cdr:to>
      <cdr:x>0.9809</cdr:x>
      <cdr:y>1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29868" y="647653"/>
          <a:ext cx="1229058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0.79032</cdr:x>
      <cdr:y>0.88394</cdr:y>
    </cdr:from>
    <cdr:to>
      <cdr:x>0.8071</cdr:x>
      <cdr:y>0.89047</cdr:y>
    </cdr:to>
    <cdr:sp macro="" textlink="">
      <cdr:nvSpPr>
        <cdr:cNvPr id="419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326" y="651482"/>
          <a:ext cx="127597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0.79032</cdr:x>
      <cdr:y>0.89852</cdr:y>
    </cdr:from>
    <cdr:to>
      <cdr:x>0.8071</cdr:x>
      <cdr:y>0.90483</cdr:y>
    </cdr:to>
    <cdr:sp macro="" textlink="">
      <cdr:nvSpPr>
        <cdr:cNvPr id="41989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326" y="662172"/>
          <a:ext cx="127597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0.00972</cdr:x>
      <cdr:y>0.76615</cdr:y>
    </cdr:from>
    <cdr:to>
      <cdr:x>0.24153</cdr:x>
      <cdr:y>1</cdr:y>
    </cdr:to>
    <cdr:sp macro="" textlink="">
      <cdr:nvSpPr>
        <cdr:cNvPr id="4199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070" y="676850"/>
          <a:ext cx="1761963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0.77427</cdr:x>
      <cdr:y>0.87329</cdr:y>
    </cdr:from>
    <cdr:to>
      <cdr:x>0.96584</cdr:x>
      <cdr:y>0.92984</cdr:y>
    </cdr:to>
    <cdr:sp macro="" textlink="">
      <cdr:nvSpPr>
        <cdr:cNvPr id="4300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8358" y="643665"/>
          <a:ext cx="1456106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0.91201</cdr:y>
    </cdr:from>
    <cdr:to>
      <cdr:x>0.80587</cdr:x>
      <cdr:y>0.91853</cdr:y>
    </cdr:to>
    <cdr:sp macro="" textlink="">
      <cdr:nvSpPr>
        <cdr:cNvPr id="4301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72063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0.81698</cdr:x>
      <cdr:y>0.14292</cdr:y>
    </cdr:from>
    <cdr:to>
      <cdr:x>0.9962</cdr:x>
      <cdr:y>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2980" y="647653"/>
          <a:ext cx="1362284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0.78809</cdr:x>
      <cdr:y>0.88394</cdr:y>
    </cdr:from>
    <cdr:to>
      <cdr:x>0.80587</cdr:x>
      <cdr:y>0.89047</cdr:y>
    </cdr:to>
    <cdr:sp macro="" textlink="">
      <cdr:nvSpPr>
        <cdr:cNvPr id="43012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51482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0.89852</cdr:y>
    </cdr:from>
    <cdr:to>
      <cdr:x>0.80587</cdr:x>
      <cdr:y>0.90483</cdr:y>
    </cdr:to>
    <cdr:sp macro="" textlink="">
      <cdr:nvSpPr>
        <cdr:cNvPr id="43013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62172"/>
          <a:ext cx="135103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0.01022</cdr:x>
      <cdr:y>0.76615</cdr:y>
    </cdr:from>
    <cdr:to>
      <cdr:x>0.26992</cdr:x>
      <cdr:y>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23" y="676850"/>
          <a:ext cx="1962740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33</xdr:row>
      <xdr:rowOff>0</xdr:rowOff>
    </xdr:from>
    <xdr:to>
      <xdr:col>12</xdr:col>
      <xdr:colOff>0</xdr:colOff>
      <xdr:row>36</xdr:row>
      <xdr:rowOff>0</xdr:rowOff>
    </xdr:to>
    <xdr:sp macro="" textlink="">
      <xdr:nvSpPr>
        <xdr:cNvPr id="2" name="Text 86"/>
        <xdr:cNvSpPr txBox="1">
          <a:spLocks noChangeArrowheads="1"/>
        </xdr:cNvSpPr>
      </xdr:nvSpPr>
      <xdr:spPr bwMode="auto">
        <a:xfrm>
          <a:off x="10629900" y="4953000"/>
          <a:ext cx="0" cy="6381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3" name="Text 84"/>
        <xdr:cNvSpPr txBox="1">
          <a:spLocks noChangeArrowheads="1"/>
        </xdr:cNvSpPr>
      </xdr:nvSpPr>
      <xdr:spPr bwMode="auto">
        <a:xfrm>
          <a:off x="9105900" y="7058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sp macro="" textlink="">
      <xdr:nvSpPr>
        <xdr:cNvPr id="4" name="Text 86"/>
        <xdr:cNvSpPr txBox="1">
          <a:spLocks noChangeArrowheads="1"/>
        </xdr:cNvSpPr>
      </xdr:nvSpPr>
      <xdr:spPr bwMode="auto">
        <a:xfrm>
          <a:off x="10629900" y="7058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5" name="Text 84"/>
        <xdr:cNvSpPr txBox="1">
          <a:spLocks noChangeArrowheads="1"/>
        </xdr:cNvSpPr>
      </xdr:nvSpPr>
      <xdr:spPr bwMode="auto">
        <a:xfrm>
          <a:off x="9105900" y="7058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9</xdr:col>
      <xdr:colOff>190500</xdr:colOff>
      <xdr:row>43</xdr:row>
      <xdr:rowOff>0</xdr:rowOff>
    </xdr:to>
    <xdr:graphicFrame macro="">
      <xdr:nvGraphicFramePr>
        <xdr:cNvPr id="6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7" name="Text 84"/>
        <xdr:cNvSpPr txBox="1">
          <a:spLocks noChangeArrowheads="1"/>
        </xdr:cNvSpPr>
      </xdr:nvSpPr>
      <xdr:spPr bwMode="auto">
        <a:xfrm>
          <a:off x="9105900" y="7058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sp macro="" textlink="">
      <xdr:nvSpPr>
        <xdr:cNvPr id="8" name="Text 86"/>
        <xdr:cNvSpPr txBox="1">
          <a:spLocks noChangeArrowheads="1"/>
        </xdr:cNvSpPr>
      </xdr:nvSpPr>
      <xdr:spPr bwMode="auto">
        <a:xfrm>
          <a:off x="10629900" y="7058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9" name="Text 84"/>
        <xdr:cNvSpPr txBox="1">
          <a:spLocks noChangeArrowheads="1"/>
        </xdr:cNvSpPr>
      </xdr:nvSpPr>
      <xdr:spPr bwMode="auto">
        <a:xfrm>
          <a:off x="9105900" y="7058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9</xdr:col>
      <xdr:colOff>190500</xdr:colOff>
      <xdr:row>43</xdr:row>
      <xdr:rowOff>0</xdr:rowOff>
    </xdr:to>
    <xdr:graphicFrame macro="">
      <xdr:nvGraphicFramePr>
        <xdr:cNvPr id="10" name="Diagramm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11" name="Text 84"/>
        <xdr:cNvSpPr txBox="1">
          <a:spLocks noChangeArrowheads="1"/>
        </xdr:cNvSpPr>
      </xdr:nvSpPr>
      <xdr:spPr bwMode="auto">
        <a:xfrm>
          <a:off x="9105900" y="7058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sp macro="" textlink="">
      <xdr:nvSpPr>
        <xdr:cNvPr id="12" name="Text 86"/>
        <xdr:cNvSpPr txBox="1">
          <a:spLocks noChangeArrowheads="1"/>
        </xdr:cNvSpPr>
      </xdr:nvSpPr>
      <xdr:spPr bwMode="auto">
        <a:xfrm>
          <a:off x="10629900" y="7058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13" name="Text 84"/>
        <xdr:cNvSpPr txBox="1">
          <a:spLocks noChangeArrowheads="1"/>
        </xdr:cNvSpPr>
      </xdr:nvSpPr>
      <xdr:spPr bwMode="auto">
        <a:xfrm>
          <a:off x="9105900" y="7058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9</xdr:col>
      <xdr:colOff>190500</xdr:colOff>
      <xdr:row>43</xdr:row>
      <xdr:rowOff>0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15" name="Text 84"/>
        <xdr:cNvSpPr txBox="1">
          <a:spLocks noChangeArrowheads="1"/>
        </xdr:cNvSpPr>
      </xdr:nvSpPr>
      <xdr:spPr bwMode="auto">
        <a:xfrm>
          <a:off x="9105900" y="7058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sp macro="" textlink="">
      <xdr:nvSpPr>
        <xdr:cNvPr id="16" name="Text 86"/>
        <xdr:cNvSpPr txBox="1">
          <a:spLocks noChangeArrowheads="1"/>
        </xdr:cNvSpPr>
      </xdr:nvSpPr>
      <xdr:spPr bwMode="auto">
        <a:xfrm>
          <a:off x="10629900" y="7058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17" name="Text 84"/>
        <xdr:cNvSpPr txBox="1">
          <a:spLocks noChangeArrowheads="1"/>
        </xdr:cNvSpPr>
      </xdr:nvSpPr>
      <xdr:spPr bwMode="auto">
        <a:xfrm>
          <a:off x="9105900" y="7058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9</xdr:col>
      <xdr:colOff>190500</xdr:colOff>
      <xdr:row>43</xdr:row>
      <xdr:rowOff>0</xdr:rowOff>
    </xdr:to>
    <xdr:graphicFrame macro="">
      <xdr:nvGraphicFramePr>
        <xdr:cNvPr id="18" name="Diagramm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19" name="Text 84"/>
        <xdr:cNvSpPr txBox="1">
          <a:spLocks noChangeArrowheads="1"/>
        </xdr:cNvSpPr>
      </xdr:nvSpPr>
      <xdr:spPr bwMode="auto">
        <a:xfrm>
          <a:off x="9105900" y="7058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sp macro="" textlink="">
      <xdr:nvSpPr>
        <xdr:cNvPr id="20" name="Text 86"/>
        <xdr:cNvSpPr txBox="1">
          <a:spLocks noChangeArrowheads="1"/>
        </xdr:cNvSpPr>
      </xdr:nvSpPr>
      <xdr:spPr bwMode="auto">
        <a:xfrm>
          <a:off x="10629900" y="7058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21" name="Text 84"/>
        <xdr:cNvSpPr txBox="1">
          <a:spLocks noChangeArrowheads="1"/>
        </xdr:cNvSpPr>
      </xdr:nvSpPr>
      <xdr:spPr bwMode="auto">
        <a:xfrm>
          <a:off x="9105900" y="7058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9</xdr:col>
      <xdr:colOff>190500</xdr:colOff>
      <xdr:row>43</xdr:row>
      <xdr:rowOff>0</xdr:rowOff>
    </xdr:to>
    <xdr:graphicFrame macro="">
      <xdr:nvGraphicFramePr>
        <xdr:cNvPr id="22" name="Diagramm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23" name="Text 84"/>
        <xdr:cNvSpPr txBox="1">
          <a:spLocks noChangeArrowheads="1"/>
        </xdr:cNvSpPr>
      </xdr:nvSpPr>
      <xdr:spPr bwMode="auto">
        <a:xfrm>
          <a:off x="9105900" y="7058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sp macro="" textlink="">
      <xdr:nvSpPr>
        <xdr:cNvPr id="24" name="Text 86"/>
        <xdr:cNvSpPr txBox="1">
          <a:spLocks noChangeArrowheads="1"/>
        </xdr:cNvSpPr>
      </xdr:nvSpPr>
      <xdr:spPr bwMode="auto">
        <a:xfrm>
          <a:off x="10629900" y="7058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25" name="Text 84"/>
        <xdr:cNvSpPr txBox="1">
          <a:spLocks noChangeArrowheads="1"/>
        </xdr:cNvSpPr>
      </xdr:nvSpPr>
      <xdr:spPr bwMode="auto">
        <a:xfrm>
          <a:off x="9105900" y="7058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9</xdr:col>
      <xdr:colOff>190500</xdr:colOff>
      <xdr:row>43</xdr:row>
      <xdr:rowOff>0</xdr:rowOff>
    </xdr:to>
    <xdr:graphicFrame macro="">
      <xdr:nvGraphicFramePr>
        <xdr:cNvPr id="26" name="Diagramm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27" name="Text 84"/>
        <xdr:cNvSpPr txBox="1">
          <a:spLocks noChangeArrowheads="1"/>
        </xdr:cNvSpPr>
      </xdr:nvSpPr>
      <xdr:spPr bwMode="auto">
        <a:xfrm>
          <a:off x="9105900" y="7058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sp macro="" textlink="">
      <xdr:nvSpPr>
        <xdr:cNvPr id="28" name="Text 86"/>
        <xdr:cNvSpPr txBox="1">
          <a:spLocks noChangeArrowheads="1"/>
        </xdr:cNvSpPr>
      </xdr:nvSpPr>
      <xdr:spPr bwMode="auto">
        <a:xfrm>
          <a:off x="10629900" y="7058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29" name="Text 84"/>
        <xdr:cNvSpPr txBox="1">
          <a:spLocks noChangeArrowheads="1"/>
        </xdr:cNvSpPr>
      </xdr:nvSpPr>
      <xdr:spPr bwMode="auto">
        <a:xfrm>
          <a:off x="9105900" y="7058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9</xdr:col>
      <xdr:colOff>190500</xdr:colOff>
      <xdr:row>43</xdr:row>
      <xdr:rowOff>0</xdr:rowOff>
    </xdr:to>
    <xdr:graphicFrame macro="">
      <xdr:nvGraphicFramePr>
        <xdr:cNvPr id="30" name="Diagramm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31" name="Text 84"/>
        <xdr:cNvSpPr txBox="1">
          <a:spLocks noChangeArrowheads="1"/>
        </xdr:cNvSpPr>
      </xdr:nvSpPr>
      <xdr:spPr bwMode="auto">
        <a:xfrm>
          <a:off x="9105900" y="7058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sp macro="" textlink="">
      <xdr:nvSpPr>
        <xdr:cNvPr id="32" name="Text 86"/>
        <xdr:cNvSpPr txBox="1">
          <a:spLocks noChangeArrowheads="1"/>
        </xdr:cNvSpPr>
      </xdr:nvSpPr>
      <xdr:spPr bwMode="auto">
        <a:xfrm>
          <a:off x="10629900" y="7058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33" name="Text 84"/>
        <xdr:cNvSpPr txBox="1">
          <a:spLocks noChangeArrowheads="1"/>
        </xdr:cNvSpPr>
      </xdr:nvSpPr>
      <xdr:spPr bwMode="auto">
        <a:xfrm>
          <a:off x="9105900" y="7058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9</xdr:col>
      <xdr:colOff>190500</xdr:colOff>
      <xdr:row>43</xdr:row>
      <xdr:rowOff>0</xdr:rowOff>
    </xdr:to>
    <xdr:graphicFrame macro="">
      <xdr:nvGraphicFramePr>
        <xdr:cNvPr id="34" name="Diagramm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35" name="Text 84"/>
        <xdr:cNvSpPr txBox="1">
          <a:spLocks noChangeArrowheads="1"/>
        </xdr:cNvSpPr>
      </xdr:nvSpPr>
      <xdr:spPr bwMode="auto">
        <a:xfrm>
          <a:off x="9105900" y="7058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sp macro="" textlink="">
      <xdr:nvSpPr>
        <xdr:cNvPr id="36" name="Text 86"/>
        <xdr:cNvSpPr txBox="1">
          <a:spLocks noChangeArrowheads="1"/>
        </xdr:cNvSpPr>
      </xdr:nvSpPr>
      <xdr:spPr bwMode="auto">
        <a:xfrm>
          <a:off x="10629900" y="7058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37" name="Text 84"/>
        <xdr:cNvSpPr txBox="1">
          <a:spLocks noChangeArrowheads="1"/>
        </xdr:cNvSpPr>
      </xdr:nvSpPr>
      <xdr:spPr bwMode="auto">
        <a:xfrm>
          <a:off x="9105900" y="7058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9</xdr:col>
      <xdr:colOff>190500</xdr:colOff>
      <xdr:row>43</xdr:row>
      <xdr:rowOff>0</xdr:rowOff>
    </xdr:to>
    <xdr:graphicFrame macro="">
      <xdr:nvGraphicFramePr>
        <xdr:cNvPr id="38" name="Diagramm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39" name="Text 84"/>
        <xdr:cNvSpPr txBox="1">
          <a:spLocks noChangeArrowheads="1"/>
        </xdr:cNvSpPr>
      </xdr:nvSpPr>
      <xdr:spPr bwMode="auto">
        <a:xfrm>
          <a:off x="9105900" y="7058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sp macro="" textlink="">
      <xdr:nvSpPr>
        <xdr:cNvPr id="40" name="Text 86"/>
        <xdr:cNvSpPr txBox="1">
          <a:spLocks noChangeArrowheads="1"/>
        </xdr:cNvSpPr>
      </xdr:nvSpPr>
      <xdr:spPr bwMode="auto">
        <a:xfrm>
          <a:off x="10629900" y="7058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41" name="Text 84"/>
        <xdr:cNvSpPr txBox="1">
          <a:spLocks noChangeArrowheads="1"/>
        </xdr:cNvSpPr>
      </xdr:nvSpPr>
      <xdr:spPr bwMode="auto">
        <a:xfrm>
          <a:off x="9105900" y="7058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9</xdr:col>
      <xdr:colOff>190500</xdr:colOff>
      <xdr:row>43</xdr:row>
      <xdr:rowOff>0</xdr:rowOff>
    </xdr:to>
    <xdr:graphicFrame macro="">
      <xdr:nvGraphicFramePr>
        <xdr:cNvPr id="42" name="Diagramm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0</xdr:colOff>
      <xdr:row>48</xdr:row>
      <xdr:rowOff>0</xdr:rowOff>
    </xdr:from>
    <xdr:to>
      <xdr:col>12</xdr:col>
      <xdr:colOff>0</xdr:colOff>
      <xdr:row>51</xdr:row>
      <xdr:rowOff>0</xdr:rowOff>
    </xdr:to>
    <xdr:sp macro="" textlink="">
      <xdr:nvSpPr>
        <xdr:cNvPr id="43" name="Text 86"/>
        <xdr:cNvSpPr txBox="1">
          <a:spLocks noChangeArrowheads="1"/>
        </xdr:cNvSpPr>
      </xdr:nvSpPr>
      <xdr:spPr bwMode="auto">
        <a:xfrm>
          <a:off x="10629900" y="8039100"/>
          <a:ext cx="0" cy="6381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44" name="Text 84"/>
        <xdr:cNvSpPr txBox="1">
          <a:spLocks noChangeArrowheads="1"/>
        </xdr:cNvSpPr>
      </xdr:nvSpPr>
      <xdr:spPr bwMode="auto">
        <a:xfrm>
          <a:off x="9105900" y="10144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45" name="Text 86"/>
        <xdr:cNvSpPr txBox="1">
          <a:spLocks noChangeArrowheads="1"/>
        </xdr:cNvSpPr>
      </xdr:nvSpPr>
      <xdr:spPr bwMode="auto">
        <a:xfrm>
          <a:off x="10629900" y="10144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46" name="Text 84"/>
        <xdr:cNvSpPr txBox="1">
          <a:spLocks noChangeArrowheads="1"/>
        </xdr:cNvSpPr>
      </xdr:nvSpPr>
      <xdr:spPr bwMode="auto">
        <a:xfrm>
          <a:off x="9105900" y="10144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9</xdr:col>
      <xdr:colOff>190500</xdr:colOff>
      <xdr:row>58</xdr:row>
      <xdr:rowOff>0</xdr:rowOff>
    </xdr:to>
    <xdr:graphicFrame macro="">
      <xdr:nvGraphicFramePr>
        <xdr:cNvPr id="47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48" name="Text 84"/>
        <xdr:cNvSpPr txBox="1">
          <a:spLocks noChangeArrowheads="1"/>
        </xdr:cNvSpPr>
      </xdr:nvSpPr>
      <xdr:spPr bwMode="auto">
        <a:xfrm>
          <a:off x="9105900" y="10144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49" name="Text 86"/>
        <xdr:cNvSpPr txBox="1">
          <a:spLocks noChangeArrowheads="1"/>
        </xdr:cNvSpPr>
      </xdr:nvSpPr>
      <xdr:spPr bwMode="auto">
        <a:xfrm>
          <a:off x="10629900" y="10144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50" name="Text 84"/>
        <xdr:cNvSpPr txBox="1">
          <a:spLocks noChangeArrowheads="1"/>
        </xdr:cNvSpPr>
      </xdr:nvSpPr>
      <xdr:spPr bwMode="auto">
        <a:xfrm>
          <a:off x="9105900" y="10144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9</xdr:col>
      <xdr:colOff>190500</xdr:colOff>
      <xdr:row>58</xdr:row>
      <xdr:rowOff>0</xdr:rowOff>
    </xdr:to>
    <xdr:graphicFrame macro="">
      <xdr:nvGraphicFramePr>
        <xdr:cNvPr id="51" name="Diagramm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52" name="Text 84"/>
        <xdr:cNvSpPr txBox="1">
          <a:spLocks noChangeArrowheads="1"/>
        </xdr:cNvSpPr>
      </xdr:nvSpPr>
      <xdr:spPr bwMode="auto">
        <a:xfrm>
          <a:off x="9105900" y="10144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53" name="Text 86"/>
        <xdr:cNvSpPr txBox="1">
          <a:spLocks noChangeArrowheads="1"/>
        </xdr:cNvSpPr>
      </xdr:nvSpPr>
      <xdr:spPr bwMode="auto">
        <a:xfrm>
          <a:off x="10629900" y="10144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54" name="Text 84"/>
        <xdr:cNvSpPr txBox="1">
          <a:spLocks noChangeArrowheads="1"/>
        </xdr:cNvSpPr>
      </xdr:nvSpPr>
      <xdr:spPr bwMode="auto">
        <a:xfrm>
          <a:off x="9105900" y="10144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9</xdr:col>
      <xdr:colOff>190500</xdr:colOff>
      <xdr:row>58</xdr:row>
      <xdr:rowOff>0</xdr:rowOff>
    </xdr:to>
    <xdr:graphicFrame macro="">
      <xdr:nvGraphicFramePr>
        <xdr:cNvPr id="55" name="Diagramm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56" name="Text 84"/>
        <xdr:cNvSpPr txBox="1">
          <a:spLocks noChangeArrowheads="1"/>
        </xdr:cNvSpPr>
      </xdr:nvSpPr>
      <xdr:spPr bwMode="auto">
        <a:xfrm>
          <a:off x="9105900" y="10144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57" name="Text 86"/>
        <xdr:cNvSpPr txBox="1">
          <a:spLocks noChangeArrowheads="1"/>
        </xdr:cNvSpPr>
      </xdr:nvSpPr>
      <xdr:spPr bwMode="auto">
        <a:xfrm>
          <a:off x="10629900" y="10144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58" name="Text 84"/>
        <xdr:cNvSpPr txBox="1">
          <a:spLocks noChangeArrowheads="1"/>
        </xdr:cNvSpPr>
      </xdr:nvSpPr>
      <xdr:spPr bwMode="auto">
        <a:xfrm>
          <a:off x="9105900" y="10144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9</xdr:col>
      <xdr:colOff>190500</xdr:colOff>
      <xdr:row>58</xdr:row>
      <xdr:rowOff>0</xdr:rowOff>
    </xdr:to>
    <xdr:graphicFrame macro="">
      <xdr:nvGraphicFramePr>
        <xdr:cNvPr id="59" name="Diagramm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60" name="Text 84"/>
        <xdr:cNvSpPr txBox="1">
          <a:spLocks noChangeArrowheads="1"/>
        </xdr:cNvSpPr>
      </xdr:nvSpPr>
      <xdr:spPr bwMode="auto">
        <a:xfrm>
          <a:off x="9105900" y="10144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61" name="Text 86"/>
        <xdr:cNvSpPr txBox="1">
          <a:spLocks noChangeArrowheads="1"/>
        </xdr:cNvSpPr>
      </xdr:nvSpPr>
      <xdr:spPr bwMode="auto">
        <a:xfrm>
          <a:off x="10629900" y="10144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62" name="Text 84"/>
        <xdr:cNvSpPr txBox="1">
          <a:spLocks noChangeArrowheads="1"/>
        </xdr:cNvSpPr>
      </xdr:nvSpPr>
      <xdr:spPr bwMode="auto">
        <a:xfrm>
          <a:off x="9105900" y="10144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9</xdr:col>
      <xdr:colOff>190500</xdr:colOff>
      <xdr:row>58</xdr:row>
      <xdr:rowOff>0</xdr:rowOff>
    </xdr:to>
    <xdr:graphicFrame macro="">
      <xdr:nvGraphicFramePr>
        <xdr:cNvPr id="63" name="Diagramm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64" name="Text 84"/>
        <xdr:cNvSpPr txBox="1">
          <a:spLocks noChangeArrowheads="1"/>
        </xdr:cNvSpPr>
      </xdr:nvSpPr>
      <xdr:spPr bwMode="auto">
        <a:xfrm>
          <a:off x="9105900" y="10144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65" name="Text 86"/>
        <xdr:cNvSpPr txBox="1">
          <a:spLocks noChangeArrowheads="1"/>
        </xdr:cNvSpPr>
      </xdr:nvSpPr>
      <xdr:spPr bwMode="auto">
        <a:xfrm>
          <a:off x="10629900" y="10144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66" name="Text 84"/>
        <xdr:cNvSpPr txBox="1">
          <a:spLocks noChangeArrowheads="1"/>
        </xdr:cNvSpPr>
      </xdr:nvSpPr>
      <xdr:spPr bwMode="auto">
        <a:xfrm>
          <a:off x="9105900" y="10144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9</xdr:col>
      <xdr:colOff>190500</xdr:colOff>
      <xdr:row>58</xdr:row>
      <xdr:rowOff>0</xdr:rowOff>
    </xdr:to>
    <xdr:graphicFrame macro="">
      <xdr:nvGraphicFramePr>
        <xdr:cNvPr id="67" name="Diagramm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68" name="Text 84"/>
        <xdr:cNvSpPr txBox="1">
          <a:spLocks noChangeArrowheads="1"/>
        </xdr:cNvSpPr>
      </xdr:nvSpPr>
      <xdr:spPr bwMode="auto">
        <a:xfrm>
          <a:off x="9105900" y="10144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69" name="Text 86"/>
        <xdr:cNvSpPr txBox="1">
          <a:spLocks noChangeArrowheads="1"/>
        </xdr:cNvSpPr>
      </xdr:nvSpPr>
      <xdr:spPr bwMode="auto">
        <a:xfrm>
          <a:off x="10629900" y="10144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70" name="Text 84"/>
        <xdr:cNvSpPr txBox="1">
          <a:spLocks noChangeArrowheads="1"/>
        </xdr:cNvSpPr>
      </xdr:nvSpPr>
      <xdr:spPr bwMode="auto">
        <a:xfrm>
          <a:off x="9105900" y="10144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9</xdr:col>
      <xdr:colOff>190500</xdr:colOff>
      <xdr:row>58</xdr:row>
      <xdr:rowOff>0</xdr:rowOff>
    </xdr:to>
    <xdr:graphicFrame macro="">
      <xdr:nvGraphicFramePr>
        <xdr:cNvPr id="71" name="Diagramm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72" name="Text 84"/>
        <xdr:cNvSpPr txBox="1">
          <a:spLocks noChangeArrowheads="1"/>
        </xdr:cNvSpPr>
      </xdr:nvSpPr>
      <xdr:spPr bwMode="auto">
        <a:xfrm>
          <a:off x="9105900" y="10144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73" name="Text 86"/>
        <xdr:cNvSpPr txBox="1">
          <a:spLocks noChangeArrowheads="1"/>
        </xdr:cNvSpPr>
      </xdr:nvSpPr>
      <xdr:spPr bwMode="auto">
        <a:xfrm>
          <a:off x="10629900" y="10144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74" name="Text 84"/>
        <xdr:cNvSpPr txBox="1">
          <a:spLocks noChangeArrowheads="1"/>
        </xdr:cNvSpPr>
      </xdr:nvSpPr>
      <xdr:spPr bwMode="auto">
        <a:xfrm>
          <a:off x="9105900" y="10144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9</xdr:col>
      <xdr:colOff>190500</xdr:colOff>
      <xdr:row>58</xdr:row>
      <xdr:rowOff>0</xdr:rowOff>
    </xdr:to>
    <xdr:graphicFrame macro="">
      <xdr:nvGraphicFramePr>
        <xdr:cNvPr id="75" name="Diagramm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76" name="Text 84"/>
        <xdr:cNvSpPr txBox="1">
          <a:spLocks noChangeArrowheads="1"/>
        </xdr:cNvSpPr>
      </xdr:nvSpPr>
      <xdr:spPr bwMode="auto">
        <a:xfrm>
          <a:off x="9105900" y="10144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77" name="Text 86"/>
        <xdr:cNvSpPr txBox="1">
          <a:spLocks noChangeArrowheads="1"/>
        </xdr:cNvSpPr>
      </xdr:nvSpPr>
      <xdr:spPr bwMode="auto">
        <a:xfrm>
          <a:off x="10629900" y="10144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78" name="Text 84"/>
        <xdr:cNvSpPr txBox="1">
          <a:spLocks noChangeArrowheads="1"/>
        </xdr:cNvSpPr>
      </xdr:nvSpPr>
      <xdr:spPr bwMode="auto">
        <a:xfrm>
          <a:off x="9105900" y="10144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9</xdr:col>
      <xdr:colOff>190500</xdr:colOff>
      <xdr:row>58</xdr:row>
      <xdr:rowOff>0</xdr:rowOff>
    </xdr:to>
    <xdr:graphicFrame macro="">
      <xdr:nvGraphicFramePr>
        <xdr:cNvPr id="79" name="Diagramm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80" name="Text 84"/>
        <xdr:cNvSpPr txBox="1">
          <a:spLocks noChangeArrowheads="1"/>
        </xdr:cNvSpPr>
      </xdr:nvSpPr>
      <xdr:spPr bwMode="auto">
        <a:xfrm>
          <a:off x="9105900" y="10144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81" name="Text 86"/>
        <xdr:cNvSpPr txBox="1">
          <a:spLocks noChangeArrowheads="1"/>
        </xdr:cNvSpPr>
      </xdr:nvSpPr>
      <xdr:spPr bwMode="auto">
        <a:xfrm>
          <a:off x="10629900" y="10144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82" name="Text 84"/>
        <xdr:cNvSpPr txBox="1">
          <a:spLocks noChangeArrowheads="1"/>
        </xdr:cNvSpPr>
      </xdr:nvSpPr>
      <xdr:spPr bwMode="auto">
        <a:xfrm>
          <a:off x="9105900" y="10144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9</xdr:col>
      <xdr:colOff>190500</xdr:colOff>
      <xdr:row>58</xdr:row>
      <xdr:rowOff>0</xdr:rowOff>
    </xdr:to>
    <xdr:graphicFrame macro="">
      <xdr:nvGraphicFramePr>
        <xdr:cNvPr id="83" name="Diagramm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66</xdr:row>
      <xdr:rowOff>0</xdr:rowOff>
    </xdr:to>
    <xdr:sp macro="" textlink="">
      <xdr:nvSpPr>
        <xdr:cNvPr id="84" name="Text 86"/>
        <xdr:cNvSpPr txBox="1">
          <a:spLocks noChangeArrowheads="1"/>
        </xdr:cNvSpPr>
      </xdr:nvSpPr>
      <xdr:spPr bwMode="auto">
        <a:xfrm>
          <a:off x="10629900" y="11125200"/>
          <a:ext cx="0" cy="6381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85" name="Text 84"/>
        <xdr:cNvSpPr txBox="1">
          <a:spLocks noChangeArrowheads="1"/>
        </xdr:cNvSpPr>
      </xdr:nvSpPr>
      <xdr:spPr bwMode="auto">
        <a:xfrm>
          <a:off x="9105900" y="13230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86" name="Text 86"/>
        <xdr:cNvSpPr txBox="1">
          <a:spLocks noChangeArrowheads="1"/>
        </xdr:cNvSpPr>
      </xdr:nvSpPr>
      <xdr:spPr bwMode="auto">
        <a:xfrm>
          <a:off x="10629900" y="13230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87" name="Text 84"/>
        <xdr:cNvSpPr txBox="1">
          <a:spLocks noChangeArrowheads="1"/>
        </xdr:cNvSpPr>
      </xdr:nvSpPr>
      <xdr:spPr bwMode="auto">
        <a:xfrm>
          <a:off x="9105900" y="13230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9</xdr:col>
      <xdr:colOff>190500</xdr:colOff>
      <xdr:row>73</xdr:row>
      <xdr:rowOff>0</xdr:rowOff>
    </xdr:to>
    <xdr:graphicFrame macro="">
      <xdr:nvGraphicFramePr>
        <xdr:cNvPr id="88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89" name="Text 84"/>
        <xdr:cNvSpPr txBox="1">
          <a:spLocks noChangeArrowheads="1"/>
        </xdr:cNvSpPr>
      </xdr:nvSpPr>
      <xdr:spPr bwMode="auto">
        <a:xfrm>
          <a:off x="9105900" y="13230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90" name="Text 86"/>
        <xdr:cNvSpPr txBox="1">
          <a:spLocks noChangeArrowheads="1"/>
        </xdr:cNvSpPr>
      </xdr:nvSpPr>
      <xdr:spPr bwMode="auto">
        <a:xfrm>
          <a:off x="10629900" y="13230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91" name="Text 84"/>
        <xdr:cNvSpPr txBox="1">
          <a:spLocks noChangeArrowheads="1"/>
        </xdr:cNvSpPr>
      </xdr:nvSpPr>
      <xdr:spPr bwMode="auto">
        <a:xfrm>
          <a:off x="9105900" y="13230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9</xdr:col>
      <xdr:colOff>190500</xdr:colOff>
      <xdr:row>73</xdr:row>
      <xdr:rowOff>0</xdr:rowOff>
    </xdr:to>
    <xdr:graphicFrame macro="">
      <xdr:nvGraphicFramePr>
        <xdr:cNvPr id="92" name="Diagramm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93" name="Text 84"/>
        <xdr:cNvSpPr txBox="1">
          <a:spLocks noChangeArrowheads="1"/>
        </xdr:cNvSpPr>
      </xdr:nvSpPr>
      <xdr:spPr bwMode="auto">
        <a:xfrm>
          <a:off x="9105900" y="13230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94" name="Text 86"/>
        <xdr:cNvSpPr txBox="1">
          <a:spLocks noChangeArrowheads="1"/>
        </xdr:cNvSpPr>
      </xdr:nvSpPr>
      <xdr:spPr bwMode="auto">
        <a:xfrm>
          <a:off x="10629900" y="13230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95" name="Text 84"/>
        <xdr:cNvSpPr txBox="1">
          <a:spLocks noChangeArrowheads="1"/>
        </xdr:cNvSpPr>
      </xdr:nvSpPr>
      <xdr:spPr bwMode="auto">
        <a:xfrm>
          <a:off x="9105900" y="13230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9</xdr:col>
      <xdr:colOff>190500</xdr:colOff>
      <xdr:row>73</xdr:row>
      <xdr:rowOff>0</xdr:rowOff>
    </xdr:to>
    <xdr:graphicFrame macro="">
      <xdr:nvGraphicFramePr>
        <xdr:cNvPr id="96" name="Diagramm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97" name="Text 84"/>
        <xdr:cNvSpPr txBox="1">
          <a:spLocks noChangeArrowheads="1"/>
        </xdr:cNvSpPr>
      </xdr:nvSpPr>
      <xdr:spPr bwMode="auto">
        <a:xfrm>
          <a:off x="9105900" y="13230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98" name="Text 86"/>
        <xdr:cNvSpPr txBox="1">
          <a:spLocks noChangeArrowheads="1"/>
        </xdr:cNvSpPr>
      </xdr:nvSpPr>
      <xdr:spPr bwMode="auto">
        <a:xfrm>
          <a:off x="10629900" y="13230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99" name="Text 84"/>
        <xdr:cNvSpPr txBox="1">
          <a:spLocks noChangeArrowheads="1"/>
        </xdr:cNvSpPr>
      </xdr:nvSpPr>
      <xdr:spPr bwMode="auto">
        <a:xfrm>
          <a:off x="9105900" y="13230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9</xdr:col>
      <xdr:colOff>190500</xdr:colOff>
      <xdr:row>73</xdr:row>
      <xdr:rowOff>0</xdr:rowOff>
    </xdr:to>
    <xdr:graphicFrame macro="">
      <xdr:nvGraphicFramePr>
        <xdr:cNvPr id="100" name="Diagramm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101" name="Text 84"/>
        <xdr:cNvSpPr txBox="1">
          <a:spLocks noChangeArrowheads="1"/>
        </xdr:cNvSpPr>
      </xdr:nvSpPr>
      <xdr:spPr bwMode="auto">
        <a:xfrm>
          <a:off x="9105900" y="13230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102" name="Text 86"/>
        <xdr:cNvSpPr txBox="1">
          <a:spLocks noChangeArrowheads="1"/>
        </xdr:cNvSpPr>
      </xdr:nvSpPr>
      <xdr:spPr bwMode="auto">
        <a:xfrm>
          <a:off x="10629900" y="13230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103" name="Text 84"/>
        <xdr:cNvSpPr txBox="1">
          <a:spLocks noChangeArrowheads="1"/>
        </xdr:cNvSpPr>
      </xdr:nvSpPr>
      <xdr:spPr bwMode="auto">
        <a:xfrm>
          <a:off x="9105900" y="13230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9</xdr:col>
      <xdr:colOff>190500</xdr:colOff>
      <xdr:row>73</xdr:row>
      <xdr:rowOff>0</xdr:rowOff>
    </xdr:to>
    <xdr:graphicFrame macro="">
      <xdr:nvGraphicFramePr>
        <xdr:cNvPr id="104" name="Diagramm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105" name="Text 84"/>
        <xdr:cNvSpPr txBox="1">
          <a:spLocks noChangeArrowheads="1"/>
        </xdr:cNvSpPr>
      </xdr:nvSpPr>
      <xdr:spPr bwMode="auto">
        <a:xfrm>
          <a:off x="9105900" y="13230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106" name="Text 86"/>
        <xdr:cNvSpPr txBox="1">
          <a:spLocks noChangeArrowheads="1"/>
        </xdr:cNvSpPr>
      </xdr:nvSpPr>
      <xdr:spPr bwMode="auto">
        <a:xfrm>
          <a:off x="10629900" y="13230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107" name="Text 84"/>
        <xdr:cNvSpPr txBox="1">
          <a:spLocks noChangeArrowheads="1"/>
        </xdr:cNvSpPr>
      </xdr:nvSpPr>
      <xdr:spPr bwMode="auto">
        <a:xfrm>
          <a:off x="9105900" y="13230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9</xdr:col>
      <xdr:colOff>190500</xdr:colOff>
      <xdr:row>73</xdr:row>
      <xdr:rowOff>0</xdr:rowOff>
    </xdr:to>
    <xdr:graphicFrame macro="">
      <xdr:nvGraphicFramePr>
        <xdr:cNvPr id="108" name="Diagramm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109" name="Text 84"/>
        <xdr:cNvSpPr txBox="1">
          <a:spLocks noChangeArrowheads="1"/>
        </xdr:cNvSpPr>
      </xdr:nvSpPr>
      <xdr:spPr bwMode="auto">
        <a:xfrm>
          <a:off x="9105900" y="13230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110" name="Text 86"/>
        <xdr:cNvSpPr txBox="1">
          <a:spLocks noChangeArrowheads="1"/>
        </xdr:cNvSpPr>
      </xdr:nvSpPr>
      <xdr:spPr bwMode="auto">
        <a:xfrm>
          <a:off x="10629900" y="13230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111" name="Text 84"/>
        <xdr:cNvSpPr txBox="1">
          <a:spLocks noChangeArrowheads="1"/>
        </xdr:cNvSpPr>
      </xdr:nvSpPr>
      <xdr:spPr bwMode="auto">
        <a:xfrm>
          <a:off x="9105900" y="13230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9</xdr:col>
      <xdr:colOff>190500</xdr:colOff>
      <xdr:row>73</xdr:row>
      <xdr:rowOff>0</xdr:rowOff>
    </xdr:to>
    <xdr:graphicFrame macro="">
      <xdr:nvGraphicFramePr>
        <xdr:cNvPr id="112" name="Diagramm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113" name="Text 84"/>
        <xdr:cNvSpPr txBox="1">
          <a:spLocks noChangeArrowheads="1"/>
        </xdr:cNvSpPr>
      </xdr:nvSpPr>
      <xdr:spPr bwMode="auto">
        <a:xfrm>
          <a:off x="9105900" y="13230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114" name="Text 86"/>
        <xdr:cNvSpPr txBox="1">
          <a:spLocks noChangeArrowheads="1"/>
        </xdr:cNvSpPr>
      </xdr:nvSpPr>
      <xdr:spPr bwMode="auto">
        <a:xfrm>
          <a:off x="10629900" y="13230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115" name="Text 84"/>
        <xdr:cNvSpPr txBox="1">
          <a:spLocks noChangeArrowheads="1"/>
        </xdr:cNvSpPr>
      </xdr:nvSpPr>
      <xdr:spPr bwMode="auto">
        <a:xfrm>
          <a:off x="9105900" y="13230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9</xdr:col>
      <xdr:colOff>190500</xdr:colOff>
      <xdr:row>73</xdr:row>
      <xdr:rowOff>0</xdr:rowOff>
    </xdr:to>
    <xdr:graphicFrame macro="">
      <xdr:nvGraphicFramePr>
        <xdr:cNvPr id="116" name="Diagramm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117" name="Text 84"/>
        <xdr:cNvSpPr txBox="1">
          <a:spLocks noChangeArrowheads="1"/>
        </xdr:cNvSpPr>
      </xdr:nvSpPr>
      <xdr:spPr bwMode="auto">
        <a:xfrm>
          <a:off x="9105900" y="13230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118" name="Text 86"/>
        <xdr:cNvSpPr txBox="1">
          <a:spLocks noChangeArrowheads="1"/>
        </xdr:cNvSpPr>
      </xdr:nvSpPr>
      <xdr:spPr bwMode="auto">
        <a:xfrm>
          <a:off x="10629900" y="13230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119" name="Text 84"/>
        <xdr:cNvSpPr txBox="1">
          <a:spLocks noChangeArrowheads="1"/>
        </xdr:cNvSpPr>
      </xdr:nvSpPr>
      <xdr:spPr bwMode="auto">
        <a:xfrm>
          <a:off x="9105900" y="13230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9</xdr:col>
      <xdr:colOff>190500</xdr:colOff>
      <xdr:row>73</xdr:row>
      <xdr:rowOff>0</xdr:rowOff>
    </xdr:to>
    <xdr:graphicFrame macro="">
      <xdr:nvGraphicFramePr>
        <xdr:cNvPr id="120" name="Diagramm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121" name="Text 84"/>
        <xdr:cNvSpPr txBox="1">
          <a:spLocks noChangeArrowheads="1"/>
        </xdr:cNvSpPr>
      </xdr:nvSpPr>
      <xdr:spPr bwMode="auto">
        <a:xfrm>
          <a:off x="9105900" y="13230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122" name="Text 86"/>
        <xdr:cNvSpPr txBox="1">
          <a:spLocks noChangeArrowheads="1"/>
        </xdr:cNvSpPr>
      </xdr:nvSpPr>
      <xdr:spPr bwMode="auto">
        <a:xfrm>
          <a:off x="10629900" y="13230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123" name="Text 84"/>
        <xdr:cNvSpPr txBox="1">
          <a:spLocks noChangeArrowheads="1"/>
        </xdr:cNvSpPr>
      </xdr:nvSpPr>
      <xdr:spPr bwMode="auto">
        <a:xfrm>
          <a:off x="9105900" y="13230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9</xdr:col>
      <xdr:colOff>190500</xdr:colOff>
      <xdr:row>73</xdr:row>
      <xdr:rowOff>0</xdr:rowOff>
    </xdr:to>
    <xdr:graphicFrame macro="">
      <xdr:nvGraphicFramePr>
        <xdr:cNvPr id="124" name="Diagramm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12</xdr:col>
      <xdr:colOff>0</xdr:colOff>
      <xdr:row>78</xdr:row>
      <xdr:rowOff>0</xdr:rowOff>
    </xdr:from>
    <xdr:to>
      <xdr:col>12</xdr:col>
      <xdr:colOff>0</xdr:colOff>
      <xdr:row>81</xdr:row>
      <xdr:rowOff>0</xdr:rowOff>
    </xdr:to>
    <xdr:sp macro="" textlink="">
      <xdr:nvSpPr>
        <xdr:cNvPr id="125" name="Text 86"/>
        <xdr:cNvSpPr txBox="1">
          <a:spLocks noChangeArrowheads="1"/>
        </xdr:cNvSpPr>
      </xdr:nvSpPr>
      <xdr:spPr bwMode="auto">
        <a:xfrm>
          <a:off x="10629900" y="14211300"/>
          <a:ext cx="0" cy="6381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0</xdr:colOff>
      <xdr:row>88</xdr:row>
      <xdr:rowOff>0</xdr:rowOff>
    </xdr:to>
    <xdr:sp macro="" textlink="">
      <xdr:nvSpPr>
        <xdr:cNvPr id="126" name="Text 84"/>
        <xdr:cNvSpPr txBox="1">
          <a:spLocks noChangeArrowheads="1"/>
        </xdr:cNvSpPr>
      </xdr:nvSpPr>
      <xdr:spPr bwMode="auto">
        <a:xfrm>
          <a:off x="9105900" y="1631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88</xdr:row>
      <xdr:rowOff>0</xdr:rowOff>
    </xdr:from>
    <xdr:to>
      <xdr:col>12</xdr:col>
      <xdr:colOff>0</xdr:colOff>
      <xdr:row>88</xdr:row>
      <xdr:rowOff>0</xdr:rowOff>
    </xdr:to>
    <xdr:sp macro="" textlink="">
      <xdr:nvSpPr>
        <xdr:cNvPr id="127" name="Text 86"/>
        <xdr:cNvSpPr txBox="1">
          <a:spLocks noChangeArrowheads="1"/>
        </xdr:cNvSpPr>
      </xdr:nvSpPr>
      <xdr:spPr bwMode="auto">
        <a:xfrm>
          <a:off x="10629900" y="1631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0</xdr:colOff>
      <xdr:row>88</xdr:row>
      <xdr:rowOff>0</xdr:rowOff>
    </xdr:to>
    <xdr:sp macro="" textlink="">
      <xdr:nvSpPr>
        <xdr:cNvPr id="128" name="Text 84"/>
        <xdr:cNvSpPr txBox="1">
          <a:spLocks noChangeArrowheads="1"/>
        </xdr:cNvSpPr>
      </xdr:nvSpPr>
      <xdr:spPr bwMode="auto">
        <a:xfrm>
          <a:off x="9105900" y="1631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9</xdr:col>
      <xdr:colOff>190500</xdr:colOff>
      <xdr:row>88</xdr:row>
      <xdr:rowOff>0</xdr:rowOff>
    </xdr:to>
    <xdr:graphicFrame macro="">
      <xdr:nvGraphicFramePr>
        <xdr:cNvPr id="129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0</xdr:colOff>
      <xdr:row>88</xdr:row>
      <xdr:rowOff>0</xdr:rowOff>
    </xdr:to>
    <xdr:sp macro="" textlink="">
      <xdr:nvSpPr>
        <xdr:cNvPr id="130" name="Text 84"/>
        <xdr:cNvSpPr txBox="1">
          <a:spLocks noChangeArrowheads="1"/>
        </xdr:cNvSpPr>
      </xdr:nvSpPr>
      <xdr:spPr bwMode="auto">
        <a:xfrm>
          <a:off x="9105900" y="1631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88</xdr:row>
      <xdr:rowOff>0</xdr:rowOff>
    </xdr:from>
    <xdr:to>
      <xdr:col>12</xdr:col>
      <xdr:colOff>0</xdr:colOff>
      <xdr:row>88</xdr:row>
      <xdr:rowOff>0</xdr:rowOff>
    </xdr:to>
    <xdr:sp macro="" textlink="">
      <xdr:nvSpPr>
        <xdr:cNvPr id="131" name="Text 86"/>
        <xdr:cNvSpPr txBox="1">
          <a:spLocks noChangeArrowheads="1"/>
        </xdr:cNvSpPr>
      </xdr:nvSpPr>
      <xdr:spPr bwMode="auto">
        <a:xfrm>
          <a:off x="10629900" y="1631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0</xdr:colOff>
      <xdr:row>88</xdr:row>
      <xdr:rowOff>0</xdr:rowOff>
    </xdr:to>
    <xdr:sp macro="" textlink="">
      <xdr:nvSpPr>
        <xdr:cNvPr id="132" name="Text 84"/>
        <xdr:cNvSpPr txBox="1">
          <a:spLocks noChangeArrowheads="1"/>
        </xdr:cNvSpPr>
      </xdr:nvSpPr>
      <xdr:spPr bwMode="auto">
        <a:xfrm>
          <a:off x="9105900" y="1631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9</xdr:col>
      <xdr:colOff>190500</xdr:colOff>
      <xdr:row>88</xdr:row>
      <xdr:rowOff>0</xdr:rowOff>
    </xdr:to>
    <xdr:graphicFrame macro="">
      <xdr:nvGraphicFramePr>
        <xdr:cNvPr id="133" name="Diagramm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0</xdr:colOff>
      <xdr:row>88</xdr:row>
      <xdr:rowOff>0</xdr:rowOff>
    </xdr:to>
    <xdr:sp macro="" textlink="">
      <xdr:nvSpPr>
        <xdr:cNvPr id="134" name="Text 84"/>
        <xdr:cNvSpPr txBox="1">
          <a:spLocks noChangeArrowheads="1"/>
        </xdr:cNvSpPr>
      </xdr:nvSpPr>
      <xdr:spPr bwMode="auto">
        <a:xfrm>
          <a:off x="9105900" y="1631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88</xdr:row>
      <xdr:rowOff>0</xdr:rowOff>
    </xdr:from>
    <xdr:to>
      <xdr:col>12</xdr:col>
      <xdr:colOff>0</xdr:colOff>
      <xdr:row>88</xdr:row>
      <xdr:rowOff>0</xdr:rowOff>
    </xdr:to>
    <xdr:sp macro="" textlink="">
      <xdr:nvSpPr>
        <xdr:cNvPr id="135" name="Text 86"/>
        <xdr:cNvSpPr txBox="1">
          <a:spLocks noChangeArrowheads="1"/>
        </xdr:cNvSpPr>
      </xdr:nvSpPr>
      <xdr:spPr bwMode="auto">
        <a:xfrm>
          <a:off x="10629900" y="1631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0</xdr:colOff>
      <xdr:row>88</xdr:row>
      <xdr:rowOff>0</xdr:rowOff>
    </xdr:to>
    <xdr:sp macro="" textlink="">
      <xdr:nvSpPr>
        <xdr:cNvPr id="136" name="Text 84"/>
        <xdr:cNvSpPr txBox="1">
          <a:spLocks noChangeArrowheads="1"/>
        </xdr:cNvSpPr>
      </xdr:nvSpPr>
      <xdr:spPr bwMode="auto">
        <a:xfrm>
          <a:off x="9105900" y="1631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9</xdr:col>
      <xdr:colOff>190500</xdr:colOff>
      <xdr:row>88</xdr:row>
      <xdr:rowOff>0</xdr:rowOff>
    </xdr:to>
    <xdr:graphicFrame macro="">
      <xdr:nvGraphicFramePr>
        <xdr:cNvPr id="137" name="Diagramm 1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0</xdr:colOff>
      <xdr:row>88</xdr:row>
      <xdr:rowOff>0</xdr:rowOff>
    </xdr:to>
    <xdr:sp macro="" textlink="">
      <xdr:nvSpPr>
        <xdr:cNvPr id="138" name="Text 84"/>
        <xdr:cNvSpPr txBox="1">
          <a:spLocks noChangeArrowheads="1"/>
        </xdr:cNvSpPr>
      </xdr:nvSpPr>
      <xdr:spPr bwMode="auto">
        <a:xfrm>
          <a:off x="9105900" y="1631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88</xdr:row>
      <xdr:rowOff>0</xdr:rowOff>
    </xdr:from>
    <xdr:to>
      <xdr:col>12</xdr:col>
      <xdr:colOff>0</xdr:colOff>
      <xdr:row>88</xdr:row>
      <xdr:rowOff>0</xdr:rowOff>
    </xdr:to>
    <xdr:sp macro="" textlink="">
      <xdr:nvSpPr>
        <xdr:cNvPr id="139" name="Text 86"/>
        <xdr:cNvSpPr txBox="1">
          <a:spLocks noChangeArrowheads="1"/>
        </xdr:cNvSpPr>
      </xdr:nvSpPr>
      <xdr:spPr bwMode="auto">
        <a:xfrm>
          <a:off x="10629900" y="1631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0</xdr:colOff>
      <xdr:row>88</xdr:row>
      <xdr:rowOff>0</xdr:rowOff>
    </xdr:to>
    <xdr:sp macro="" textlink="">
      <xdr:nvSpPr>
        <xdr:cNvPr id="140" name="Text 84"/>
        <xdr:cNvSpPr txBox="1">
          <a:spLocks noChangeArrowheads="1"/>
        </xdr:cNvSpPr>
      </xdr:nvSpPr>
      <xdr:spPr bwMode="auto">
        <a:xfrm>
          <a:off x="9105900" y="1631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9</xdr:col>
      <xdr:colOff>190500</xdr:colOff>
      <xdr:row>88</xdr:row>
      <xdr:rowOff>0</xdr:rowOff>
    </xdr:to>
    <xdr:graphicFrame macro="">
      <xdr:nvGraphicFramePr>
        <xdr:cNvPr id="141" name="Diagramm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0</xdr:colOff>
      <xdr:row>88</xdr:row>
      <xdr:rowOff>0</xdr:rowOff>
    </xdr:to>
    <xdr:sp macro="" textlink="">
      <xdr:nvSpPr>
        <xdr:cNvPr id="142" name="Text 84"/>
        <xdr:cNvSpPr txBox="1">
          <a:spLocks noChangeArrowheads="1"/>
        </xdr:cNvSpPr>
      </xdr:nvSpPr>
      <xdr:spPr bwMode="auto">
        <a:xfrm>
          <a:off x="9105900" y="1631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88</xdr:row>
      <xdr:rowOff>0</xdr:rowOff>
    </xdr:from>
    <xdr:to>
      <xdr:col>12</xdr:col>
      <xdr:colOff>0</xdr:colOff>
      <xdr:row>88</xdr:row>
      <xdr:rowOff>0</xdr:rowOff>
    </xdr:to>
    <xdr:sp macro="" textlink="">
      <xdr:nvSpPr>
        <xdr:cNvPr id="143" name="Text 86"/>
        <xdr:cNvSpPr txBox="1">
          <a:spLocks noChangeArrowheads="1"/>
        </xdr:cNvSpPr>
      </xdr:nvSpPr>
      <xdr:spPr bwMode="auto">
        <a:xfrm>
          <a:off x="10629900" y="1631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0</xdr:colOff>
      <xdr:row>88</xdr:row>
      <xdr:rowOff>0</xdr:rowOff>
    </xdr:to>
    <xdr:sp macro="" textlink="">
      <xdr:nvSpPr>
        <xdr:cNvPr id="144" name="Text 84"/>
        <xdr:cNvSpPr txBox="1">
          <a:spLocks noChangeArrowheads="1"/>
        </xdr:cNvSpPr>
      </xdr:nvSpPr>
      <xdr:spPr bwMode="auto">
        <a:xfrm>
          <a:off x="9105900" y="1631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9</xdr:col>
      <xdr:colOff>190500</xdr:colOff>
      <xdr:row>88</xdr:row>
      <xdr:rowOff>0</xdr:rowOff>
    </xdr:to>
    <xdr:graphicFrame macro="">
      <xdr:nvGraphicFramePr>
        <xdr:cNvPr id="145" name="Diagramm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0</xdr:colOff>
      <xdr:row>88</xdr:row>
      <xdr:rowOff>0</xdr:rowOff>
    </xdr:to>
    <xdr:sp macro="" textlink="">
      <xdr:nvSpPr>
        <xdr:cNvPr id="146" name="Text 84"/>
        <xdr:cNvSpPr txBox="1">
          <a:spLocks noChangeArrowheads="1"/>
        </xdr:cNvSpPr>
      </xdr:nvSpPr>
      <xdr:spPr bwMode="auto">
        <a:xfrm>
          <a:off x="9105900" y="1631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88</xdr:row>
      <xdr:rowOff>0</xdr:rowOff>
    </xdr:from>
    <xdr:to>
      <xdr:col>12</xdr:col>
      <xdr:colOff>0</xdr:colOff>
      <xdr:row>88</xdr:row>
      <xdr:rowOff>0</xdr:rowOff>
    </xdr:to>
    <xdr:sp macro="" textlink="">
      <xdr:nvSpPr>
        <xdr:cNvPr id="147" name="Text 86"/>
        <xdr:cNvSpPr txBox="1">
          <a:spLocks noChangeArrowheads="1"/>
        </xdr:cNvSpPr>
      </xdr:nvSpPr>
      <xdr:spPr bwMode="auto">
        <a:xfrm>
          <a:off x="10629900" y="1631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0</xdr:colOff>
      <xdr:row>88</xdr:row>
      <xdr:rowOff>0</xdr:rowOff>
    </xdr:to>
    <xdr:sp macro="" textlink="">
      <xdr:nvSpPr>
        <xdr:cNvPr id="148" name="Text 84"/>
        <xdr:cNvSpPr txBox="1">
          <a:spLocks noChangeArrowheads="1"/>
        </xdr:cNvSpPr>
      </xdr:nvSpPr>
      <xdr:spPr bwMode="auto">
        <a:xfrm>
          <a:off x="9105900" y="1631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9</xdr:col>
      <xdr:colOff>190500</xdr:colOff>
      <xdr:row>88</xdr:row>
      <xdr:rowOff>0</xdr:rowOff>
    </xdr:to>
    <xdr:graphicFrame macro="">
      <xdr:nvGraphicFramePr>
        <xdr:cNvPr id="149" name="Diagramm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0</xdr:colOff>
      <xdr:row>88</xdr:row>
      <xdr:rowOff>0</xdr:rowOff>
    </xdr:to>
    <xdr:sp macro="" textlink="">
      <xdr:nvSpPr>
        <xdr:cNvPr id="150" name="Text 84"/>
        <xdr:cNvSpPr txBox="1">
          <a:spLocks noChangeArrowheads="1"/>
        </xdr:cNvSpPr>
      </xdr:nvSpPr>
      <xdr:spPr bwMode="auto">
        <a:xfrm>
          <a:off x="9105900" y="1631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88</xdr:row>
      <xdr:rowOff>0</xdr:rowOff>
    </xdr:from>
    <xdr:to>
      <xdr:col>12</xdr:col>
      <xdr:colOff>0</xdr:colOff>
      <xdr:row>88</xdr:row>
      <xdr:rowOff>0</xdr:rowOff>
    </xdr:to>
    <xdr:sp macro="" textlink="">
      <xdr:nvSpPr>
        <xdr:cNvPr id="151" name="Text 86"/>
        <xdr:cNvSpPr txBox="1">
          <a:spLocks noChangeArrowheads="1"/>
        </xdr:cNvSpPr>
      </xdr:nvSpPr>
      <xdr:spPr bwMode="auto">
        <a:xfrm>
          <a:off x="10629900" y="1631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0</xdr:colOff>
      <xdr:row>88</xdr:row>
      <xdr:rowOff>0</xdr:rowOff>
    </xdr:to>
    <xdr:sp macro="" textlink="">
      <xdr:nvSpPr>
        <xdr:cNvPr id="152" name="Text 84"/>
        <xdr:cNvSpPr txBox="1">
          <a:spLocks noChangeArrowheads="1"/>
        </xdr:cNvSpPr>
      </xdr:nvSpPr>
      <xdr:spPr bwMode="auto">
        <a:xfrm>
          <a:off x="9105900" y="1631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9</xdr:col>
      <xdr:colOff>190500</xdr:colOff>
      <xdr:row>88</xdr:row>
      <xdr:rowOff>0</xdr:rowOff>
    </xdr:to>
    <xdr:graphicFrame macro="">
      <xdr:nvGraphicFramePr>
        <xdr:cNvPr id="153" name="Diagramm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0</xdr:colOff>
      <xdr:row>88</xdr:row>
      <xdr:rowOff>0</xdr:rowOff>
    </xdr:to>
    <xdr:sp macro="" textlink="">
      <xdr:nvSpPr>
        <xdr:cNvPr id="154" name="Text 84"/>
        <xdr:cNvSpPr txBox="1">
          <a:spLocks noChangeArrowheads="1"/>
        </xdr:cNvSpPr>
      </xdr:nvSpPr>
      <xdr:spPr bwMode="auto">
        <a:xfrm>
          <a:off x="9105900" y="1631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88</xdr:row>
      <xdr:rowOff>0</xdr:rowOff>
    </xdr:from>
    <xdr:to>
      <xdr:col>12</xdr:col>
      <xdr:colOff>0</xdr:colOff>
      <xdr:row>88</xdr:row>
      <xdr:rowOff>0</xdr:rowOff>
    </xdr:to>
    <xdr:sp macro="" textlink="">
      <xdr:nvSpPr>
        <xdr:cNvPr id="155" name="Text 86"/>
        <xdr:cNvSpPr txBox="1">
          <a:spLocks noChangeArrowheads="1"/>
        </xdr:cNvSpPr>
      </xdr:nvSpPr>
      <xdr:spPr bwMode="auto">
        <a:xfrm>
          <a:off x="10629900" y="1631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0</xdr:colOff>
      <xdr:row>88</xdr:row>
      <xdr:rowOff>0</xdr:rowOff>
    </xdr:to>
    <xdr:sp macro="" textlink="">
      <xdr:nvSpPr>
        <xdr:cNvPr id="156" name="Text 84"/>
        <xdr:cNvSpPr txBox="1">
          <a:spLocks noChangeArrowheads="1"/>
        </xdr:cNvSpPr>
      </xdr:nvSpPr>
      <xdr:spPr bwMode="auto">
        <a:xfrm>
          <a:off x="9105900" y="1631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9</xdr:col>
      <xdr:colOff>190500</xdr:colOff>
      <xdr:row>88</xdr:row>
      <xdr:rowOff>0</xdr:rowOff>
    </xdr:to>
    <xdr:graphicFrame macro="">
      <xdr:nvGraphicFramePr>
        <xdr:cNvPr id="157" name="Diagramm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0</xdr:colOff>
      <xdr:row>88</xdr:row>
      <xdr:rowOff>0</xdr:rowOff>
    </xdr:to>
    <xdr:sp macro="" textlink="">
      <xdr:nvSpPr>
        <xdr:cNvPr id="158" name="Text 84"/>
        <xdr:cNvSpPr txBox="1">
          <a:spLocks noChangeArrowheads="1"/>
        </xdr:cNvSpPr>
      </xdr:nvSpPr>
      <xdr:spPr bwMode="auto">
        <a:xfrm>
          <a:off x="9105900" y="1631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88</xdr:row>
      <xdr:rowOff>0</xdr:rowOff>
    </xdr:from>
    <xdr:to>
      <xdr:col>12</xdr:col>
      <xdr:colOff>0</xdr:colOff>
      <xdr:row>88</xdr:row>
      <xdr:rowOff>0</xdr:rowOff>
    </xdr:to>
    <xdr:sp macro="" textlink="">
      <xdr:nvSpPr>
        <xdr:cNvPr id="159" name="Text 86"/>
        <xdr:cNvSpPr txBox="1">
          <a:spLocks noChangeArrowheads="1"/>
        </xdr:cNvSpPr>
      </xdr:nvSpPr>
      <xdr:spPr bwMode="auto">
        <a:xfrm>
          <a:off x="10629900" y="1631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0</xdr:colOff>
      <xdr:row>88</xdr:row>
      <xdr:rowOff>0</xdr:rowOff>
    </xdr:to>
    <xdr:sp macro="" textlink="">
      <xdr:nvSpPr>
        <xdr:cNvPr id="160" name="Text 84"/>
        <xdr:cNvSpPr txBox="1">
          <a:spLocks noChangeArrowheads="1"/>
        </xdr:cNvSpPr>
      </xdr:nvSpPr>
      <xdr:spPr bwMode="auto">
        <a:xfrm>
          <a:off x="9105900" y="1631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9</xdr:col>
      <xdr:colOff>190500</xdr:colOff>
      <xdr:row>88</xdr:row>
      <xdr:rowOff>0</xdr:rowOff>
    </xdr:to>
    <xdr:graphicFrame macro="">
      <xdr:nvGraphicFramePr>
        <xdr:cNvPr id="161" name="Diagramm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0</xdr:colOff>
      <xdr:row>88</xdr:row>
      <xdr:rowOff>0</xdr:rowOff>
    </xdr:to>
    <xdr:sp macro="" textlink="">
      <xdr:nvSpPr>
        <xdr:cNvPr id="162" name="Text 84"/>
        <xdr:cNvSpPr txBox="1">
          <a:spLocks noChangeArrowheads="1"/>
        </xdr:cNvSpPr>
      </xdr:nvSpPr>
      <xdr:spPr bwMode="auto">
        <a:xfrm>
          <a:off x="9105900" y="1631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12</xdr:col>
      <xdr:colOff>0</xdr:colOff>
      <xdr:row>88</xdr:row>
      <xdr:rowOff>0</xdr:rowOff>
    </xdr:from>
    <xdr:to>
      <xdr:col>12</xdr:col>
      <xdr:colOff>0</xdr:colOff>
      <xdr:row>88</xdr:row>
      <xdr:rowOff>0</xdr:rowOff>
    </xdr:to>
    <xdr:sp macro="" textlink="">
      <xdr:nvSpPr>
        <xdr:cNvPr id="163" name="Text 86"/>
        <xdr:cNvSpPr txBox="1">
          <a:spLocks noChangeArrowheads="1"/>
        </xdr:cNvSpPr>
      </xdr:nvSpPr>
      <xdr:spPr bwMode="auto">
        <a:xfrm>
          <a:off x="10629900" y="1631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Bewertung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rutiger 45"/>
            </a:rPr>
            <a:t>(nicht ausfüllen)</a:t>
          </a:r>
          <a:endParaRPr lang="de-CH"/>
        </a:p>
      </xdr:txBody>
    </xdr:sp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0</xdr:colOff>
      <xdr:row>88</xdr:row>
      <xdr:rowOff>0</xdr:rowOff>
    </xdr:to>
    <xdr:sp macro="" textlink="">
      <xdr:nvSpPr>
        <xdr:cNvPr id="164" name="Text 84"/>
        <xdr:cNvSpPr txBox="1">
          <a:spLocks noChangeArrowheads="1"/>
        </xdr:cNvSpPr>
      </xdr:nvSpPr>
      <xdr:spPr bwMode="auto">
        <a:xfrm>
          <a:off x="9105900" y="1631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Frutiger 45"/>
            </a:rPr>
            <a:t>gut</a:t>
          </a:r>
          <a:endParaRPr lang="de-CH"/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9</xdr:col>
      <xdr:colOff>190500</xdr:colOff>
      <xdr:row>88</xdr:row>
      <xdr:rowOff>0</xdr:rowOff>
    </xdr:to>
    <xdr:graphicFrame macro="">
      <xdr:nvGraphicFramePr>
        <xdr:cNvPr id="165" name="Diagramm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oneCellAnchor>
    <xdr:from>
      <xdr:col>2</xdr:col>
      <xdr:colOff>21992</xdr:colOff>
      <xdr:row>80</xdr:row>
      <xdr:rowOff>140969</xdr:rowOff>
    </xdr:from>
    <xdr:ext cx="5558626" cy="1782924"/>
    <xdr:sp macro="" textlink="">
      <xdr:nvSpPr>
        <xdr:cNvPr id="166" name="Rechteck 165"/>
        <xdr:cNvSpPr/>
      </xdr:nvSpPr>
      <xdr:spPr>
        <a:xfrm>
          <a:off x="3031892" y="14809469"/>
          <a:ext cx="5558626" cy="178292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hat Abgesagt, keine Vorführung!</a:t>
          </a:r>
        </a:p>
      </xdr:txBody>
    </xdr:sp>
    <xdr:clientData/>
  </xdr:one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0.77427</cdr:x>
      <cdr:y>0.87329</cdr:y>
    </cdr:from>
    <cdr:to>
      <cdr:x>0.96584</cdr:x>
      <cdr:y>0.92984</cdr:y>
    </cdr:to>
    <cdr:sp macro="" textlink="">
      <cdr:nvSpPr>
        <cdr:cNvPr id="4403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8358" y="643665"/>
          <a:ext cx="1456106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0.91201</cdr:y>
    </cdr:from>
    <cdr:to>
      <cdr:x>0.80587</cdr:x>
      <cdr:y>0.91853</cdr:y>
    </cdr:to>
    <cdr:sp macro="" textlink="">
      <cdr:nvSpPr>
        <cdr:cNvPr id="4403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72063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0.81698</cdr:x>
      <cdr:y>0.14292</cdr:y>
    </cdr:from>
    <cdr:to>
      <cdr:x>0.9962</cdr:x>
      <cdr:y>1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2980" y="647653"/>
          <a:ext cx="1362284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0.78809</cdr:x>
      <cdr:y>0.88394</cdr:y>
    </cdr:from>
    <cdr:to>
      <cdr:x>0.80587</cdr:x>
      <cdr:y>0.89047</cdr:y>
    </cdr:to>
    <cdr:sp macro="" textlink="">
      <cdr:nvSpPr>
        <cdr:cNvPr id="4403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51482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0.89852</cdr:y>
    </cdr:from>
    <cdr:to>
      <cdr:x>0.80587</cdr:x>
      <cdr:y>0.90483</cdr:y>
    </cdr:to>
    <cdr:sp macro="" textlink="">
      <cdr:nvSpPr>
        <cdr:cNvPr id="4403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62172"/>
          <a:ext cx="135103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0.01022</cdr:x>
      <cdr:y>0.76615</cdr:y>
    </cdr:from>
    <cdr:to>
      <cdr:x>0.26992</cdr:x>
      <cdr:y>1</cdr:y>
    </cdr:to>
    <cdr:sp macro="" textlink="">
      <cdr:nvSpPr>
        <cdr:cNvPr id="4403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23" y="676850"/>
          <a:ext cx="1962740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0.77427</cdr:x>
      <cdr:y>0.87329</cdr:y>
    </cdr:from>
    <cdr:to>
      <cdr:x>0.96584</cdr:x>
      <cdr:y>0.92984</cdr:y>
    </cdr:to>
    <cdr:sp macro="" textlink="">
      <cdr:nvSpPr>
        <cdr:cNvPr id="45057" name="Rectangl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8358" y="643665"/>
          <a:ext cx="1456106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0.91201</cdr:y>
    </cdr:from>
    <cdr:to>
      <cdr:x>0.80587</cdr:x>
      <cdr:y>0.91853</cdr:y>
    </cdr:to>
    <cdr:sp macro="" textlink="">
      <cdr:nvSpPr>
        <cdr:cNvPr id="45058" name="Rectangle 10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72063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0.81698</cdr:x>
      <cdr:y>0.14292</cdr:y>
    </cdr:from>
    <cdr:to>
      <cdr:x>0.9962</cdr:x>
      <cdr:y>1</cdr:y>
    </cdr:to>
    <cdr:sp macro="" textlink="">
      <cdr:nvSpPr>
        <cdr:cNvPr id="45059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2980" y="647653"/>
          <a:ext cx="1362284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0.78809</cdr:x>
      <cdr:y>0.88394</cdr:y>
    </cdr:from>
    <cdr:to>
      <cdr:x>0.80587</cdr:x>
      <cdr:y>0.89047</cdr:y>
    </cdr:to>
    <cdr:sp macro="" textlink="">
      <cdr:nvSpPr>
        <cdr:cNvPr id="45060" name="Rectangle 102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51482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0.89852</cdr:y>
    </cdr:from>
    <cdr:to>
      <cdr:x>0.80587</cdr:x>
      <cdr:y>0.90483</cdr:y>
    </cdr:to>
    <cdr:sp macro="" textlink="">
      <cdr:nvSpPr>
        <cdr:cNvPr id="45061" name="Rectangle 102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62172"/>
          <a:ext cx="135103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0.01022</cdr:x>
      <cdr:y>0.76615</cdr:y>
    </cdr:from>
    <cdr:to>
      <cdr:x>0.26992</cdr:x>
      <cdr:y>1</cdr:y>
    </cdr:to>
    <cdr:sp macro="" textlink="">
      <cdr:nvSpPr>
        <cdr:cNvPr id="45062" name="Text Box 10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23" y="676850"/>
          <a:ext cx="1962740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0.77427</cdr:x>
      <cdr:y>0.87329</cdr:y>
    </cdr:from>
    <cdr:to>
      <cdr:x>0.96584</cdr:x>
      <cdr:y>0.92984</cdr:y>
    </cdr:to>
    <cdr:sp macro="" textlink="">
      <cdr:nvSpPr>
        <cdr:cNvPr id="46081" name="Rectangl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8358" y="643665"/>
          <a:ext cx="1456106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0.91201</cdr:y>
    </cdr:from>
    <cdr:to>
      <cdr:x>0.80587</cdr:x>
      <cdr:y>0.91853</cdr:y>
    </cdr:to>
    <cdr:sp macro="" textlink="">
      <cdr:nvSpPr>
        <cdr:cNvPr id="46082" name="Rectangle 10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72063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0.81599</cdr:x>
      <cdr:y>0.14292</cdr:y>
    </cdr:from>
    <cdr:to>
      <cdr:x>0.99522</cdr:x>
      <cdr:y>1</cdr:y>
    </cdr:to>
    <cdr:sp macro="" textlink="">
      <cdr:nvSpPr>
        <cdr:cNvPr id="46083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05474" y="647653"/>
          <a:ext cx="1362285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0.78809</cdr:x>
      <cdr:y>0.88394</cdr:y>
    </cdr:from>
    <cdr:to>
      <cdr:x>0.80587</cdr:x>
      <cdr:y>0.89047</cdr:y>
    </cdr:to>
    <cdr:sp macro="" textlink="">
      <cdr:nvSpPr>
        <cdr:cNvPr id="46084" name="Rectangle 102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51482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0.89852</cdr:y>
    </cdr:from>
    <cdr:to>
      <cdr:x>0.80587</cdr:x>
      <cdr:y>0.90483</cdr:y>
    </cdr:to>
    <cdr:sp macro="" textlink="">
      <cdr:nvSpPr>
        <cdr:cNvPr id="46085" name="Rectangle 102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62172"/>
          <a:ext cx="135103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0.01022</cdr:x>
      <cdr:y>0.76615</cdr:y>
    </cdr:from>
    <cdr:to>
      <cdr:x>0.26992</cdr:x>
      <cdr:y>1</cdr:y>
    </cdr:to>
    <cdr:sp macro="" textlink="">
      <cdr:nvSpPr>
        <cdr:cNvPr id="46086" name="Text Box 10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23" y="676850"/>
          <a:ext cx="1962740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0.77378</cdr:x>
      <cdr:y>0.87329</cdr:y>
    </cdr:from>
    <cdr:to>
      <cdr:x>0.9646</cdr:x>
      <cdr:y>0.92984</cdr:y>
    </cdr:to>
    <cdr:sp macro="" textlink="">
      <cdr:nvSpPr>
        <cdr:cNvPr id="4710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4605" y="643665"/>
          <a:ext cx="1450477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0.7913</cdr:x>
      <cdr:y>0.91201</cdr:y>
    </cdr:from>
    <cdr:to>
      <cdr:x>0.8071</cdr:x>
      <cdr:y>0.91853</cdr:y>
    </cdr:to>
    <cdr:sp macro="" textlink="">
      <cdr:nvSpPr>
        <cdr:cNvPr id="4710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7832" y="672063"/>
          <a:ext cx="120091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0.79954</cdr:x>
      <cdr:y>0.14292</cdr:y>
    </cdr:from>
    <cdr:to>
      <cdr:x>1</cdr:x>
      <cdr:y>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27991" y="647653"/>
          <a:ext cx="1523657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0.7913</cdr:x>
      <cdr:y>0.88394</cdr:y>
    </cdr:from>
    <cdr:to>
      <cdr:x>0.8071</cdr:x>
      <cdr:y>0.89047</cdr:y>
    </cdr:to>
    <cdr:sp macro="" textlink="">
      <cdr:nvSpPr>
        <cdr:cNvPr id="4710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7832" y="651482"/>
          <a:ext cx="120091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0.7913</cdr:x>
      <cdr:y>0.89852</cdr:y>
    </cdr:from>
    <cdr:to>
      <cdr:x>0.8071</cdr:x>
      <cdr:y>0.90483</cdr:y>
    </cdr:to>
    <cdr:sp macro="" textlink="">
      <cdr:nvSpPr>
        <cdr:cNvPr id="47109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7832" y="662172"/>
          <a:ext cx="120091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0.01046</cdr:x>
      <cdr:y>0.76615</cdr:y>
    </cdr:from>
    <cdr:to>
      <cdr:x>0.2988</cdr:x>
      <cdr:y>1</cdr:y>
    </cdr:to>
    <cdr:sp macro="" textlink="">
      <cdr:nvSpPr>
        <cdr:cNvPr id="471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699" y="676850"/>
          <a:ext cx="2191665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0.77822</cdr:x>
      <cdr:y>0.87329</cdr:y>
    </cdr:from>
    <cdr:to>
      <cdr:x>0.96781</cdr:x>
      <cdr:y>0.92984</cdr:y>
    </cdr:to>
    <cdr:sp macro="" textlink="">
      <cdr:nvSpPr>
        <cdr:cNvPr id="37893" name="Rectangle 102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18381" y="643665"/>
          <a:ext cx="1441094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0.7913</cdr:x>
      <cdr:y>0.91201</cdr:y>
    </cdr:from>
    <cdr:to>
      <cdr:x>0.80809</cdr:x>
      <cdr:y>0.91853</cdr:y>
    </cdr:to>
    <cdr:sp macro="" textlink="">
      <cdr:nvSpPr>
        <cdr:cNvPr id="37889" name="Rectangl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7832" y="672063"/>
          <a:ext cx="127596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0.82093</cdr:x>
      <cdr:y>0.14292</cdr:y>
    </cdr:from>
    <cdr:to>
      <cdr:x>0.98263</cdr:x>
      <cdr:y>1</cdr:y>
    </cdr:to>
    <cdr:sp macro="" textlink="">
      <cdr:nvSpPr>
        <cdr:cNvPr id="378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3003" y="647653"/>
          <a:ext cx="1229058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0.7913</cdr:x>
      <cdr:y>0.88394</cdr:y>
    </cdr:from>
    <cdr:to>
      <cdr:x>0.80809</cdr:x>
      <cdr:y>0.89047</cdr:y>
    </cdr:to>
    <cdr:sp macro="" textlink="">
      <cdr:nvSpPr>
        <cdr:cNvPr id="37894" name="Rectangle 103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7832" y="651482"/>
          <a:ext cx="127596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0.7913</cdr:x>
      <cdr:y>0.89852</cdr:y>
    </cdr:from>
    <cdr:to>
      <cdr:x>0.80809</cdr:x>
      <cdr:y>0.90483</cdr:y>
    </cdr:to>
    <cdr:sp macro="" textlink="">
      <cdr:nvSpPr>
        <cdr:cNvPr id="37895" name="Rectangl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7832" y="662172"/>
          <a:ext cx="127596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0.00972</cdr:x>
      <cdr:y>0.76615</cdr:y>
    </cdr:from>
    <cdr:to>
      <cdr:x>0.24153</cdr:x>
      <cdr:y>1</cdr:y>
    </cdr:to>
    <cdr:sp macro="" textlink="">
      <cdr:nvSpPr>
        <cdr:cNvPr id="378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070" y="676850"/>
          <a:ext cx="1761963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0.77427</cdr:x>
      <cdr:y>0.87329</cdr:y>
    </cdr:from>
    <cdr:to>
      <cdr:x>0.96584</cdr:x>
      <cdr:y>0.92984</cdr:y>
    </cdr:to>
    <cdr:sp macro="" textlink="">
      <cdr:nvSpPr>
        <cdr:cNvPr id="3891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8358" y="643665"/>
          <a:ext cx="1456106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0.91201</cdr:y>
    </cdr:from>
    <cdr:to>
      <cdr:x>0.80587</cdr:x>
      <cdr:y>0.91853</cdr:y>
    </cdr:to>
    <cdr:sp macro="" textlink="">
      <cdr:nvSpPr>
        <cdr:cNvPr id="3891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72063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0.81698</cdr:x>
      <cdr:y>0.14292</cdr:y>
    </cdr:from>
    <cdr:to>
      <cdr:x>0.9962</cdr:x>
      <cdr:y>1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2980" y="647653"/>
          <a:ext cx="1362284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0.78809</cdr:x>
      <cdr:y>0.88394</cdr:y>
    </cdr:from>
    <cdr:to>
      <cdr:x>0.80587</cdr:x>
      <cdr:y>0.89047</cdr:y>
    </cdr:to>
    <cdr:sp macro="" textlink="">
      <cdr:nvSpPr>
        <cdr:cNvPr id="3891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51482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0.89852</cdr:y>
    </cdr:from>
    <cdr:to>
      <cdr:x>0.80587</cdr:x>
      <cdr:y>0.90483</cdr:y>
    </cdr:to>
    <cdr:sp macro="" textlink="">
      <cdr:nvSpPr>
        <cdr:cNvPr id="3891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62172"/>
          <a:ext cx="135103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0.01022</cdr:x>
      <cdr:y>0.76615</cdr:y>
    </cdr:from>
    <cdr:to>
      <cdr:x>0.26992</cdr:x>
      <cdr:y>1</cdr:y>
    </cdr:to>
    <cdr:sp macro="" textlink="">
      <cdr:nvSpPr>
        <cdr:cNvPr id="3891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23" y="676850"/>
          <a:ext cx="1962740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0.77427</cdr:x>
      <cdr:y>0.87329</cdr:y>
    </cdr:from>
    <cdr:to>
      <cdr:x>0.96584</cdr:x>
      <cdr:y>0.92984</cdr:y>
    </cdr:to>
    <cdr:sp macro="" textlink="">
      <cdr:nvSpPr>
        <cdr:cNvPr id="3993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8358" y="643665"/>
          <a:ext cx="1456106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0.91201</cdr:y>
    </cdr:from>
    <cdr:to>
      <cdr:x>0.80587</cdr:x>
      <cdr:y>0.91853</cdr:y>
    </cdr:to>
    <cdr:sp macro="" textlink="">
      <cdr:nvSpPr>
        <cdr:cNvPr id="3993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72063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0.81969</cdr:x>
      <cdr:y>0.14292</cdr:y>
    </cdr:from>
    <cdr:to>
      <cdr:x>0.99892</cdr:x>
      <cdr:y>1</cdr:y>
    </cdr:to>
    <cdr:sp macro="" textlink="">
      <cdr:nvSpPr>
        <cdr:cNvPr id="399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33620" y="647653"/>
          <a:ext cx="1362285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0.78809</cdr:x>
      <cdr:y>0.88394</cdr:y>
    </cdr:from>
    <cdr:to>
      <cdr:x>0.80587</cdr:x>
      <cdr:y>0.89047</cdr:y>
    </cdr:to>
    <cdr:sp macro="" textlink="">
      <cdr:nvSpPr>
        <cdr:cNvPr id="39940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51482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0.89852</cdr:y>
    </cdr:from>
    <cdr:to>
      <cdr:x>0.80587</cdr:x>
      <cdr:y>0.90483</cdr:y>
    </cdr:to>
    <cdr:sp macro="" textlink="">
      <cdr:nvSpPr>
        <cdr:cNvPr id="39941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62172"/>
          <a:ext cx="135103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0.01022</cdr:x>
      <cdr:y>0.76615</cdr:y>
    </cdr:from>
    <cdr:to>
      <cdr:x>0.26992</cdr:x>
      <cdr:y>1</cdr:y>
    </cdr:to>
    <cdr:sp macro="" textlink="">
      <cdr:nvSpPr>
        <cdr:cNvPr id="3994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23" y="676850"/>
          <a:ext cx="1962740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0.77649</cdr:x>
      <cdr:y>0.87329</cdr:y>
    </cdr:from>
    <cdr:to>
      <cdr:x>0.96781</cdr:x>
      <cdr:y>0.92984</cdr:y>
    </cdr:to>
    <cdr:sp macro="" textlink="">
      <cdr:nvSpPr>
        <cdr:cNvPr id="4096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05246" y="643665"/>
          <a:ext cx="1454229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0.79032</cdr:x>
      <cdr:y>0.91201</cdr:y>
    </cdr:from>
    <cdr:to>
      <cdr:x>0.8071</cdr:x>
      <cdr:y>0.91853</cdr:y>
    </cdr:to>
    <cdr:sp macro="" textlink="">
      <cdr:nvSpPr>
        <cdr:cNvPr id="4096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326" y="672063"/>
          <a:ext cx="127597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0.8192</cdr:x>
      <cdr:y>0.14292</cdr:y>
    </cdr:from>
    <cdr:to>
      <cdr:x>0.9809</cdr:x>
      <cdr:y>1</cdr:y>
    </cdr:to>
    <cdr:sp macro="" textlink="">
      <cdr:nvSpPr>
        <cdr:cNvPr id="409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29868" y="647653"/>
          <a:ext cx="1229058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0.79032</cdr:x>
      <cdr:y>0.88394</cdr:y>
    </cdr:from>
    <cdr:to>
      <cdr:x>0.8071</cdr:x>
      <cdr:y>0.89047</cdr:y>
    </cdr:to>
    <cdr:sp macro="" textlink="">
      <cdr:nvSpPr>
        <cdr:cNvPr id="40964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326" y="651482"/>
          <a:ext cx="127597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0.79032</cdr:x>
      <cdr:y>0.89852</cdr:y>
    </cdr:from>
    <cdr:to>
      <cdr:x>0.8071</cdr:x>
      <cdr:y>0.90483</cdr:y>
    </cdr:to>
    <cdr:sp macro="" textlink="">
      <cdr:nvSpPr>
        <cdr:cNvPr id="40965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326" y="662172"/>
          <a:ext cx="127597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0.00972</cdr:x>
      <cdr:y>0.76615</cdr:y>
    </cdr:from>
    <cdr:to>
      <cdr:x>0.24153</cdr:x>
      <cdr:y>1</cdr:y>
    </cdr:to>
    <cdr:sp macro="" textlink="">
      <cdr:nvSpPr>
        <cdr:cNvPr id="409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070" y="676850"/>
          <a:ext cx="1761963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0.77649</cdr:x>
      <cdr:y>0.87329</cdr:y>
    </cdr:from>
    <cdr:to>
      <cdr:x>0.96781</cdr:x>
      <cdr:y>0.92984</cdr:y>
    </cdr:to>
    <cdr:sp macro="" textlink="">
      <cdr:nvSpPr>
        <cdr:cNvPr id="419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05246" y="643665"/>
          <a:ext cx="1454229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0.79032</cdr:x>
      <cdr:y>0.91201</cdr:y>
    </cdr:from>
    <cdr:to>
      <cdr:x>0.8071</cdr:x>
      <cdr:y>0.91853</cdr:y>
    </cdr:to>
    <cdr:sp macro="" textlink="">
      <cdr:nvSpPr>
        <cdr:cNvPr id="419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326" y="672063"/>
          <a:ext cx="127597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0.8192</cdr:x>
      <cdr:y>0.14292</cdr:y>
    </cdr:from>
    <cdr:to>
      <cdr:x>0.9809</cdr:x>
      <cdr:y>1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29868" y="647653"/>
          <a:ext cx="1229058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0.79032</cdr:x>
      <cdr:y>0.88394</cdr:y>
    </cdr:from>
    <cdr:to>
      <cdr:x>0.8071</cdr:x>
      <cdr:y>0.89047</cdr:y>
    </cdr:to>
    <cdr:sp macro="" textlink="">
      <cdr:nvSpPr>
        <cdr:cNvPr id="419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326" y="651482"/>
          <a:ext cx="127597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0.79032</cdr:x>
      <cdr:y>0.89852</cdr:y>
    </cdr:from>
    <cdr:to>
      <cdr:x>0.8071</cdr:x>
      <cdr:y>0.90483</cdr:y>
    </cdr:to>
    <cdr:sp macro="" textlink="">
      <cdr:nvSpPr>
        <cdr:cNvPr id="41989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326" y="662172"/>
          <a:ext cx="127597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0.00972</cdr:x>
      <cdr:y>0.76615</cdr:y>
    </cdr:from>
    <cdr:to>
      <cdr:x>0.24153</cdr:x>
      <cdr:y>1</cdr:y>
    </cdr:to>
    <cdr:sp macro="" textlink="">
      <cdr:nvSpPr>
        <cdr:cNvPr id="4199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070" y="676850"/>
          <a:ext cx="1761963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0.77427</cdr:x>
      <cdr:y>0.87329</cdr:y>
    </cdr:from>
    <cdr:to>
      <cdr:x>0.96584</cdr:x>
      <cdr:y>0.92984</cdr:y>
    </cdr:to>
    <cdr:sp macro="" textlink="">
      <cdr:nvSpPr>
        <cdr:cNvPr id="4300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8358" y="643665"/>
          <a:ext cx="1456106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0.91201</cdr:y>
    </cdr:from>
    <cdr:to>
      <cdr:x>0.80587</cdr:x>
      <cdr:y>0.91853</cdr:y>
    </cdr:to>
    <cdr:sp macro="" textlink="">
      <cdr:nvSpPr>
        <cdr:cNvPr id="4301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72063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0.81698</cdr:x>
      <cdr:y>0.14292</cdr:y>
    </cdr:from>
    <cdr:to>
      <cdr:x>0.9962</cdr:x>
      <cdr:y>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2980" y="647653"/>
          <a:ext cx="1362284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0.78809</cdr:x>
      <cdr:y>0.88394</cdr:y>
    </cdr:from>
    <cdr:to>
      <cdr:x>0.80587</cdr:x>
      <cdr:y>0.89047</cdr:y>
    </cdr:to>
    <cdr:sp macro="" textlink="">
      <cdr:nvSpPr>
        <cdr:cNvPr id="43012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51482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0.89852</cdr:y>
    </cdr:from>
    <cdr:to>
      <cdr:x>0.80587</cdr:x>
      <cdr:y>0.90483</cdr:y>
    </cdr:to>
    <cdr:sp macro="" textlink="">
      <cdr:nvSpPr>
        <cdr:cNvPr id="43013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62172"/>
          <a:ext cx="135103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0.01022</cdr:x>
      <cdr:y>0.76615</cdr:y>
    </cdr:from>
    <cdr:to>
      <cdr:x>0.26992</cdr:x>
      <cdr:y>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23" y="676850"/>
          <a:ext cx="1962740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0.77822</cdr:x>
      <cdr:y>0.87329</cdr:y>
    </cdr:from>
    <cdr:to>
      <cdr:x>0.96781</cdr:x>
      <cdr:y>0.92984</cdr:y>
    </cdr:to>
    <cdr:sp macro="" textlink="">
      <cdr:nvSpPr>
        <cdr:cNvPr id="37893" name="Rectangle 102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18381" y="643665"/>
          <a:ext cx="1441094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0.7913</cdr:x>
      <cdr:y>0.91201</cdr:y>
    </cdr:from>
    <cdr:to>
      <cdr:x>0.80809</cdr:x>
      <cdr:y>0.91853</cdr:y>
    </cdr:to>
    <cdr:sp macro="" textlink="">
      <cdr:nvSpPr>
        <cdr:cNvPr id="37889" name="Rectangl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7832" y="672063"/>
          <a:ext cx="127596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0.82093</cdr:x>
      <cdr:y>0.14292</cdr:y>
    </cdr:from>
    <cdr:to>
      <cdr:x>0.98263</cdr:x>
      <cdr:y>1</cdr:y>
    </cdr:to>
    <cdr:sp macro="" textlink="">
      <cdr:nvSpPr>
        <cdr:cNvPr id="378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3003" y="647653"/>
          <a:ext cx="1229058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0.7913</cdr:x>
      <cdr:y>0.88394</cdr:y>
    </cdr:from>
    <cdr:to>
      <cdr:x>0.80809</cdr:x>
      <cdr:y>0.89047</cdr:y>
    </cdr:to>
    <cdr:sp macro="" textlink="">
      <cdr:nvSpPr>
        <cdr:cNvPr id="37894" name="Rectangle 103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7832" y="651482"/>
          <a:ext cx="127596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0.7913</cdr:x>
      <cdr:y>0.89852</cdr:y>
    </cdr:from>
    <cdr:to>
      <cdr:x>0.80809</cdr:x>
      <cdr:y>0.90483</cdr:y>
    </cdr:to>
    <cdr:sp macro="" textlink="">
      <cdr:nvSpPr>
        <cdr:cNvPr id="37895" name="Rectangl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7832" y="662172"/>
          <a:ext cx="127596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0.00972</cdr:x>
      <cdr:y>0.76615</cdr:y>
    </cdr:from>
    <cdr:to>
      <cdr:x>0.24153</cdr:x>
      <cdr:y>1</cdr:y>
    </cdr:to>
    <cdr:sp macro="" textlink="">
      <cdr:nvSpPr>
        <cdr:cNvPr id="378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070" y="676850"/>
          <a:ext cx="1761963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0.77427</cdr:x>
      <cdr:y>0.87329</cdr:y>
    </cdr:from>
    <cdr:to>
      <cdr:x>0.96584</cdr:x>
      <cdr:y>0.92984</cdr:y>
    </cdr:to>
    <cdr:sp macro="" textlink="">
      <cdr:nvSpPr>
        <cdr:cNvPr id="4403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8358" y="643665"/>
          <a:ext cx="1456106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0.91201</cdr:y>
    </cdr:from>
    <cdr:to>
      <cdr:x>0.80587</cdr:x>
      <cdr:y>0.91853</cdr:y>
    </cdr:to>
    <cdr:sp macro="" textlink="">
      <cdr:nvSpPr>
        <cdr:cNvPr id="4403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72063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0.81698</cdr:x>
      <cdr:y>0.14292</cdr:y>
    </cdr:from>
    <cdr:to>
      <cdr:x>0.9962</cdr:x>
      <cdr:y>1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2980" y="647653"/>
          <a:ext cx="1362284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0.78809</cdr:x>
      <cdr:y>0.88394</cdr:y>
    </cdr:from>
    <cdr:to>
      <cdr:x>0.80587</cdr:x>
      <cdr:y>0.89047</cdr:y>
    </cdr:to>
    <cdr:sp macro="" textlink="">
      <cdr:nvSpPr>
        <cdr:cNvPr id="4403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51482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0.89852</cdr:y>
    </cdr:from>
    <cdr:to>
      <cdr:x>0.80587</cdr:x>
      <cdr:y>0.90483</cdr:y>
    </cdr:to>
    <cdr:sp macro="" textlink="">
      <cdr:nvSpPr>
        <cdr:cNvPr id="4403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62172"/>
          <a:ext cx="135103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0.01022</cdr:x>
      <cdr:y>0.76615</cdr:y>
    </cdr:from>
    <cdr:to>
      <cdr:x>0.26992</cdr:x>
      <cdr:y>1</cdr:y>
    </cdr:to>
    <cdr:sp macro="" textlink="">
      <cdr:nvSpPr>
        <cdr:cNvPr id="4403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23" y="676850"/>
          <a:ext cx="1962740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0.77427</cdr:x>
      <cdr:y>0.87329</cdr:y>
    </cdr:from>
    <cdr:to>
      <cdr:x>0.96584</cdr:x>
      <cdr:y>0.92984</cdr:y>
    </cdr:to>
    <cdr:sp macro="" textlink="">
      <cdr:nvSpPr>
        <cdr:cNvPr id="45057" name="Rectangl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8358" y="643665"/>
          <a:ext cx="1456106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0.91201</cdr:y>
    </cdr:from>
    <cdr:to>
      <cdr:x>0.80587</cdr:x>
      <cdr:y>0.91853</cdr:y>
    </cdr:to>
    <cdr:sp macro="" textlink="">
      <cdr:nvSpPr>
        <cdr:cNvPr id="45058" name="Rectangle 10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72063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0.81698</cdr:x>
      <cdr:y>0.14292</cdr:y>
    </cdr:from>
    <cdr:to>
      <cdr:x>0.9962</cdr:x>
      <cdr:y>1</cdr:y>
    </cdr:to>
    <cdr:sp macro="" textlink="">
      <cdr:nvSpPr>
        <cdr:cNvPr id="45059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2980" y="647653"/>
          <a:ext cx="1362284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0.78809</cdr:x>
      <cdr:y>0.88394</cdr:y>
    </cdr:from>
    <cdr:to>
      <cdr:x>0.80587</cdr:x>
      <cdr:y>0.89047</cdr:y>
    </cdr:to>
    <cdr:sp macro="" textlink="">
      <cdr:nvSpPr>
        <cdr:cNvPr id="45060" name="Rectangle 102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51482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0.89852</cdr:y>
    </cdr:from>
    <cdr:to>
      <cdr:x>0.80587</cdr:x>
      <cdr:y>0.90483</cdr:y>
    </cdr:to>
    <cdr:sp macro="" textlink="">
      <cdr:nvSpPr>
        <cdr:cNvPr id="45061" name="Rectangle 102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62172"/>
          <a:ext cx="135103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0.01022</cdr:x>
      <cdr:y>0.76615</cdr:y>
    </cdr:from>
    <cdr:to>
      <cdr:x>0.26992</cdr:x>
      <cdr:y>1</cdr:y>
    </cdr:to>
    <cdr:sp macro="" textlink="">
      <cdr:nvSpPr>
        <cdr:cNvPr id="45062" name="Text Box 10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23" y="676850"/>
          <a:ext cx="1962740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0.77427</cdr:x>
      <cdr:y>0.87329</cdr:y>
    </cdr:from>
    <cdr:to>
      <cdr:x>0.96584</cdr:x>
      <cdr:y>0.92984</cdr:y>
    </cdr:to>
    <cdr:sp macro="" textlink="">
      <cdr:nvSpPr>
        <cdr:cNvPr id="46081" name="Rectangl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8358" y="643665"/>
          <a:ext cx="1456106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0.91201</cdr:y>
    </cdr:from>
    <cdr:to>
      <cdr:x>0.80587</cdr:x>
      <cdr:y>0.91853</cdr:y>
    </cdr:to>
    <cdr:sp macro="" textlink="">
      <cdr:nvSpPr>
        <cdr:cNvPr id="46082" name="Rectangle 10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72063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0.81599</cdr:x>
      <cdr:y>0.14292</cdr:y>
    </cdr:from>
    <cdr:to>
      <cdr:x>0.99522</cdr:x>
      <cdr:y>1</cdr:y>
    </cdr:to>
    <cdr:sp macro="" textlink="">
      <cdr:nvSpPr>
        <cdr:cNvPr id="46083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05474" y="647653"/>
          <a:ext cx="1362285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0.78809</cdr:x>
      <cdr:y>0.88394</cdr:y>
    </cdr:from>
    <cdr:to>
      <cdr:x>0.80587</cdr:x>
      <cdr:y>0.89047</cdr:y>
    </cdr:to>
    <cdr:sp macro="" textlink="">
      <cdr:nvSpPr>
        <cdr:cNvPr id="46084" name="Rectangle 102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51482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0.89852</cdr:y>
    </cdr:from>
    <cdr:to>
      <cdr:x>0.80587</cdr:x>
      <cdr:y>0.90483</cdr:y>
    </cdr:to>
    <cdr:sp macro="" textlink="">
      <cdr:nvSpPr>
        <cdr:cNvPr id="46085" name="Rectangle 102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62172"/>
          <a:ext cx="135103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0.01022</cdr:x>
      <cdr:y>0.76615</cdr:y>
    </cdr:from>
    <cdr:to>
      <cdr:x>0.26992</cdr:x>
      <cdr:y>1</cdr:y>
    </cdr:to>
    <cdr:sp macro="" textlink="">
      <cdr:nvSpPr>
        <cdr:cNvPr id="46086" name="Text Box 10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23" y="676850"/>
          <a:ext cx="1962740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0.77378</cdr:x>
      <cdr:y>0.87329</cdr:y>
    </cdr:from>
    <cdr:to>
      <cdr:x>0.9646</cdr:x>
      <cdr:y>0.92984</cdr:y>
    </cdr:to>
    <cdr:sp macro="" textlink="">
      <cdr:nvSpPr>
        <cdr:cNvPr id="4710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4605" y="643665"/>
          <a:ext cx="1450477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0.7913</cdr:x>
      <cdr:y>0.91201</cdr:y>
    </cdr:from>
    <cdr:to>
      <cdr:x>0.8071</cdr:x>
      <cdr:y>0.91853</cdr:y>
    </cdr:to>
    <cdr:sp macro="" textlink="">
      <cdr:nvSpPr>
        <cdr:cNvPr id="4710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7832" y="672063"/>
          <a:ext cx="120091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0.79954</cdr:x>
      <cdr:y>0.14292</cdr:y>
    </cdr:from>
    <cdr:to>
      <cdr:x>1</cdr:x>
      <cdr:y>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27991" y="647653"/>
          <a:ext cx="1523657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0.7913</cdr:x>
      <cdr:y>0.88394</cdr:y>
    </cdr:from>
    <cdr:to>
      <cdr:x>0.8071</cdr:x>
      <cdr:y>0.89047</cdr:y>
    </cdr:to>
    <cdr:sp macro="" textlink="">
      <cdr:nvSpPr>
        <cdr:cNvPr id="4710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7832" y="651482"/>
          <a:ext cx="120091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0.7913</cdr:x>
      <cdr:y>0.89852</cdr:y>
    </cdr:from>
    <cdr:to>
      <cdr:x>0.8071</cdr:x>
      <cdr:y>0.90483</cdr:y>
    </cdr:to>
    <cdr:sp macro="" textlink="">
      <cdr:nvSpPr>
        <cdr:cNvPr id="47109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7832" y="662172"/>
          <a:ext cx="120091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0.01046</cdr:x>
      <cdr:y>0.76615</cdr:y>
    </cdr:from>
    <cdr:to>
      <cdr:x>0.2988</cdr:x>
      <cdr:y>1</cdr:y>
    </cdr:to>
    <cdr:sp macro="" textlink="">
      <cdr:nvSpPr>
        <cdr:cNvPr id="471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699" y="676850"/>
          <a:ext cx="2191665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0.77427</cdr:x>
      <cdr:y>0.87329</cdr:y>
    </cdr:from>
    <cdr:to>
      <cdr:x>0.96584</cdr:x>
      <cdr:y>0.92984</cdr:y>
    </cdr:to>
    <cdr:sp macro="" textlink="">
      <cdr:nvSpPr>
        <cdr:cNvPr id="3891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8358" y="643665"/>
          <a:ext cx="1456106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0.91201</cdr:y>
    </cdr:from>
    <cdr:to>
      <cdr:x>0.80587</cdr:x>
      <cdr:y>0.91853</cdr:y>
    </cdr:to>
    <cdr:sp macro="" textlink="">
      <cdr:nvSpPr>
        <cdr:cNvPr id="3891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72063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0.81698</cdr:x>
      <cdr:y>0.14292</cdr:y>
    </cdr:from>
    <cdr:to>
      <cdr:x>0.9962</cdr:x>
      <cdr:y>1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2980" y="647653"/>
          <a:ext cx="1362284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0.78809</cdr:x>
      <cdr:y>0.88394</cdr:y>
    </cdr:from>
    <cdr:to>
      <cdr:x>0.80587</cdr:x>
      <cdr:y>0.89047</cdr:y>
    </cdr:to>
    <cdr:sp macro="" textlink="">
      <cdr:nvSpPr>
        <cdr:cNvPr id="3891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51482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0.89852</cdr:y>
    </cdr:from>
    <cdr:to>
      <cdr:x>0.80587</cdr:x>
      <cdr:y>0.90483</cdr:y>
    </cdr:to>
    <cdr:sp macro="" textlink="">
      <cdr:nvSpPr>
        <cdr:cNvPr id="3891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62172"/>
          <a:ext cx="135103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0.01022</cdr:x>
      <cdr:y>0.76615</cdr:y>
    </cdr:from>
    <cdr:to>
      <cdr:x>0.26992</cdr:x>
      <cdr:y>1</cdr:y>
    </cdr:to>
    <cdr:sp macro="" textlink="">
      <cdr:nvSpPr>
        <cdr:cNvPr id="3891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23" y="676850"/>
          <a:ext cx="1962740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0.77427</cdr:x>
      <cdr:y>0.87329</cdr:y>
    </cdr:from>
    <cdr:to>
      <cdr:x>0.96584</cdr:x>
      <cdr:y>0.92984</cdr:y>
    </cdr:to>
    <cdr:sp macro="" textlink="">
      <cdr:nvSpPr>
        <cdr:cNvPr id="3993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8358" y="643665"/>
          <a:ext cx="1456106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0.91201</cdr:y>
    </cdr:from>
    <cdr:to>
      <cdr:x>0.80587</cdr:x>
      <cdr:y>0.91853</cdr:y>
    </cdr:to>
    <cdr:sp macro="" textlink="">
      <cdr:nvSpPr>
        <cdr:cNvPr id="3993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72063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0.81969</cdr:x>
      <cdr:y>0.14292</cdr:y>
    </cdr:from>
    <cdr:to>
      <cdr:x>0.99892</cdr:x>
      <cdr:y>1</cdr:y>
    </cdr:to>
    <cdr:sp macro="" textlink="">
      <cdr:nvSpPr>
        <cdr:cNvPr id="399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33620" y="647653"/>
          <a:ext cx="1362285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0.78809</cdr:x>
      <cdr:y>0.88394</cdr:y>
    </cdr:from>
    <cdr:to>
      <cdr:x>0.80587</cdr:x>
      <cdr:y>0.89047</cdr:y>
    </cdr:to>
    <cdr:sp macro="" textlink="">
      <cdr:nvSpPr>
        <cdr:cNvPr id="39940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51482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0.89852</cdr:y>
    </cdr:from>
    <cdr:to>
      <cdr:x>0.80587</cdr:x>
      <cdr:y>0.90483</cdr:y>
    </cdr:to>
    <cdr:sp macro="" textlink="">
      <cdr:nvSpPr>
        <cdr:cNvPr id="39941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62172"/>
          <a:ext cx="135103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0.01022</cdr:x>
      <cdr:y>0.76615</cdr:y>
    </cdr:from>
    <cdr:to>
      <cdr:x>0.26992</cdr:x>
      <cdr:y>1</cdr:y>
    </cdr:to>
    <cdr:sp macro="" textlink="">
      <cdr:nvSpPr>
        <cdr:cNvPr id="3994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23" y="676850"/>
          <a:ext cx="1962740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0.77649</cdr:x>
      <cdr:y>0.87329</cdr:y>
    </cdr:from>
    <cdr:to>
      <cdr:x>0.96781</cdr:x>
      <cdr:y>0.92984</cdr:y>
    </cdr:to>
    <cdr:sp macro="" textlink="">
      <cdr:nvSpPr>
        <cdr:cNvPr id="4096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05246" y="643665"/>
          <a:ext cx="1454229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0.79032</cdr:x>
      <cdr:y>0.91201</cdr:y>
    </cdr:from>
    <cdr:to>
      <cdr:x>0.8071</cdr:x>
      <cdr:y>0.91853</cdr:y>
    </cdr:to>
    <cdr:sp macro="" textlink="">
      <cdr:nvSpPr>
        <cdr:cNvPr id="4096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326" y="672063"/>
          <a:ext cx="127597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0.8192</cdr:x>
      <cdr:y>0.14292</cdr:y>
    </cdr:from>
    <cdr:to>
      <cdr:x>0.9809</cdr:x>
      <cdr:y>1</cdr:y>
    </cdr:to>
    <cdr:sp macro="" textlink="">
      <cdr:nvSpPr>
        <cdr:cNvPr id="409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29868" y="647653"/>
          <a:ext cx="1229058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0.79032</cdr:x>
      <cdr:y>0.88394</cdr:y>
    </cdr:from>
    <cdr:to>
      <cdr:x>0.8071</cdr:x>
      <cdr:y>0.89047</cdr:y>
    </cdr:to>
    <cdr:sp macro="" textlink="">
      <cdr:nvSpPr>
        <cdr:cNvPr id="40964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326" y="651482"/>
          <a:ext cx="127597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0.79032</cdr:x>
      <cdr:y>0.89852</cdr:y>
    </cdr:from>
    <cdr:to>
      <cdr:x>0.8071</cdr:x>
      <cdr:y>0.90483</cdr:y>
    </cdr:to>
    <cdr:sp macro="" textlink="">
      <cdr:nvSpPr>
        <cdr:cNvPr id="40965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326" y="662172"/>
          <a:ext cx="127597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0.00972</cdr:x>
      <cdr:y>0.76615</cdr:y>
    </cdr:from>
    <cdr:to>
      <cdr:x>0.24153</cdr:x>
      <cdr:y>1</cdr:y>
    </cdr:to>
    <cdr:sp macro="" textlink="">
      <cdr:nvSpPr>
        <cdr:cNvPr id="409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070" y="676850"/>
          <a:ext cx="1761963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0.77649</cdr:x>
      <cdr:y>0.87329</cdr:y>
    </cdr:from>
    <cdr:to>
      <cdr:x>0.96781</cdr:x>
      <cdr:y>0.92984</cdr:y>
    </cdr:to>
    <cdr:sp macro="" textlink="">
      <cdr:nvSpPr>
        <cdr:cNvPr id="419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05246" y="643665"/>
          <a:ext cx="1454229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0.79032</cdr:x>
      <cdr:y>0.91201</cdr:y>
    </cdr:from>
    <cdr:to>
      <cdr:x>0.8071</cdr:x>
      <cdr:y>0.91853</cdr:y>
    </cdr:to>
    <cdr:sp macro="" textlink="">
      <cdr:nvSpPr>
        <cdr:cNvPr id="419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326" y="672063"/>
          <a:ext cx="127597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0.8192</cdr:x>
      <cdr:y>0.14292</cdr:y>
    </cdr:from>
    <cdr:to>
      <cdr:x>0.9809</cdr:x>
      <cdr:y>1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29868" y="647653"/>
          <a:ext cx="1229058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0.79032</cdr:x>
      <cdr:y>0.88394</cdr:y>
    </cdr:from>
    <cdr:to>
      <cdr:x>0.8071</cdr:x>
      <cdr:y>0.89047</cdr:y>
    </cdr:to>
    <cdr:sp macro="" textlink="">
      <cdr:nvSpPr>
        <cdr:cNvPr id="419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326" y="651482"/>
          <a:ext cx="127597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0.79032</cdr:x>
      <cdr:y>0.89852</cdr:y>
    </cdr:from>
    <cdr:to>
      <cdr:x>0.8071</cdr:x>
      <cdr:y>0.90483</cdr:y>
    </cdr:to>
    <cdr:sp macro="" textlink="">
      <cdr:nvSpPr>
        <cdr:cNvPr id="41989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326" y="662172"/>
          <a:ext cx="127597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0.00972</cdr:x>
      <cdr:y>0.76615</cdr:y>
    </cdr:from>
    <cdr:to>
      <cdr:x>0.24153</cdr:x>
      <cdr:y>1</cdr:y>
    </cdr:to>
    <cdr:sp macro="" textlink="">
      <cdr:nvSpPr>
        <cdr:cNvPr id="4199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070" y="676850"/>
          <a:ext cx="1761963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0.77427</cdr:x>
      <cdr:y>0.87329</cdr:y>
    </cdr:from>
    <cdr:to>
      <cdr:x>0.96584</cdr:x>
      <cdr:y>0.92984</cdr:y>
    </cdr:to>
    <cdr:sp macro="" textlink="">
      <cdr:nvSpPr>
        <cdr:cNvPr id="4300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8358" y="643665"/>
          <a:ext cx="1456106" cy="41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0.91201</cdr:y>
    </cdr:from>
    <cdr:to>
      <cdr:x>0.80587</cdr:x>
      <cdr:y>0.91853</cdr:y>
    </cdr:to>
    <cdr:sp macro="" textlink="">
      <cdr:nvSpPr>
        <cdr:cNvPr id="4301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72063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FF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0.81698</cdr:x>
      <cdr:y>0.14292</cdr:y>
    </cdr:from>
    <cdr:to>
      <cdr:x>0.9962</cdr:x>
      <cdr:y>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2980" y="647653"/>
          <a:ext cx="1362284" cy="628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7 - 9: sehr gut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4 - 6: genügend</a:t>
          </a:r>
        </a:p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1 - 3: ungenügend</a:t>
          </a:r>
          <a:endParaRPr lang="de-CH"/>
        </a:p>
      </cdr:txBody>
    </cdr:sp>
  </cdr:relSizeAnchor>
  <cdr:relSizeAnchor xmlns:cdr="http://schemas.openxmlformats.org/drawingml/2006/chartDrawing">
    <cdr:from>
      <cdr:x>0.78809</cdr:x>
      <cdr:y>0.88394</cdr:y>
    </cdr:from>
    <cdr:to>
      <cdr:x>0.80587</cdr:x>
      <cdr:y>0.89047</cdr:y>
    </cdr:to>
    <cdr:sp macro="" textlink="">
      <cdr:nvSpPr>
        <cdr:cNvPr id="43012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51482"/>
          <a:ext cx="135103" cy="4787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0.78809</cdr:x>
      <cdr:y>0.89852</cdr:y>
    </cdr:from>
    <cdr:to>
      <cdr:x>0.80587</cdr:x>
      <cdr:y>0.90483</cdr:y>
    </cdr:to>
    <cdr:sp macro="" textlink="">
      <cdr:nvSpPr>
        <cdr:cNvPr id="43013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438" y="662172"/>
          <a:ext cx="135103" cy="4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0.01022</cdr:x>
      <cdr:y>0.76615</cdr:y>
    </cdr:from>
    <cdr:to>
      <cdr:x>0.26992</cdr:x>
      <cdr:y>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23" y="676850"/>
          <a:ext cx="1962740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u="none" strike="noStrike" baseline="0">
              <a:solidFill>
                <a:srgbClr val="000000"/>
              </a:solidFill>
              <a:latin typeface="Frutiger 45 Light"/>
            </a:rPr>
            <a:t>MEDIAPOLIS, Entwurf vom 10. Juni 1999</a:t>
          </a:r>
          <a:endParaRPr lang="de-CH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zoomScaleNormal="100" zoomScaleSheetLayoutView="75" workbookViewId="0">
      <selection activeCell="A2" sqref="A2"/>
    </sheetView>
  </sheetViews>
  <sheetFormatPr baseColWidth="10" defaultRowHeight="12.75"/>
  <cols>
    <col min="1" max="1" width="4.7109375" customWidth="1"/>
    <col min="2" max="2" width="57.42578125" customWidth="1"/>
    <col min="3" max="3" width="4.85546875" customWidth="1"/>
    <col min="4" max="4" width="14.28515625" customWidth="1"/>
    <col min="5" max="6" width="13.42578125" style="1" customWidth="1"/>
    <col min="7" max="14" width="11.42578125" style="1"/>
    <col min="16" max="16" width="14.85546875" customWidth="1"/>
  </cols>
  <sheetData>
    <row r="1" spans="1:16" ht="21" thickBot="1">
      <c r="A1" s="184" t="s">
        <v>69</v>
      </c>
      <c r="B1" s="185"/>
      <c r="C1" s="52"/>
      <c r="D1" s="52"/>
      <c r="E1" s="53"/>
      <c r="F1" s="54"/>
      <c r="G1" s="54"/>
      <c r="H1" s="54"/>
      <c r="I1" s="54"/>
      <c r="J1" s="54"/>
      <c r="K1" s="55" t="s">
        <v>37</v>
      </c>
      <c r="L1" s="56">
        <f ca="1">TODAY()</f>
        <v>44459</v>
      </c>
      <c r="M1" s="55"/>
      <c r="N1" s="56"/>
    </row>
    <row r="2" spans="1:16">
      <c r="B2" s="18"/>
      <c r="E2" s="20"/>
      <c r="O2" s="188" t="s">
        <v>1</v>
      </c>
      <c r="P2" s="188"/>
    </row>
    <row r="3" spans="1:16">
      <c r="A3" s="64" t="s">
        <v>135</v>
      </c>
      <c r="E3" s="24"/>
      <c r="F3" s="24"/>
      <c r="G3" s="24"/>
      <c r="H3" s="24"/>
      <c r="I3" s="24"/>
      <c r="J3" s="24"/>
      <c r="K3" s="20"/>
      <c r="L3" s="20"/>
      <c r="M3" s="3"/>
      <c r="N3" s="3"/>
      <c r="O3" s="19">
        <v>1</v>
      </c>
      <c r="P3" s="21" t="s">
        <v>64</v>
      </c>
    </row>
    <row r="4" spans="1:16">
      <c r="A4" s="7"/>
      <c r="E4" s="23"/>
      <c r="F4" s="24"/>
      <c r="G4" s="23"/>
      <c r="H4" s="23"/>
      <c r="I4" s="24"/>
      <c r="J4" s="24"/>
      <c r="K4" s="20"/>
      <c r="L4" s="20"/>
      <c r="M4" s="3"/>
      <c r="N4" s="3"/>
      <c r="O4" s="19">
        <v>2</v>
      </c>
      <c r="P4" s="22" t="s">
        <v>2</v>
      </c>
    </row>
    <row r="5" spans="1:16">
      <c r="A5" s="64" t="s">
        <v>138</v>
      </c>
      <c r="E5" s="23"/>
      <c r="F5" s="24"/>
      <c r="G5" s="24" t="s">
        <v>65</v>
      </c>
      <c r="H5" s="24"/>
      <c r="I5" s="24" t="s">
        <v>65</v>
      </c>
      <c r="J5" s="24"/>
      <c r="K5" s="24" t="s">
        <v>65</v>
      </c>
      <c r="L5" s="20"/>
      <c r="M5" s="24" t="s">
        <v>65</v>
      </c>
      <c r="N5" s="3"/>
      <c r="O5" s="19">
        <v>3</v>
      </c>
      <c r="P5" s="22" t="s">
        <v>3</v>
      </c>
    </row>
    <row r="6" spans="1:16">
      <c r="A6" s="7"/>
      <c r="E6" s="27" t="s">
        <v>45</v>
      </c>
      <c r="F6" s="25" t="s">
        <v>33</v>
      </c>
      <c r="G6" s="189" t="s">
        <v>128</v>
      </c>
      <c r="H6" s="189"/>
      <c r="I6" s="189" t="s">
        <v>127</v>
      </c>
      <c r="J6" s="189"/>
      <c r="K6" s="189" t="s">
        <v>129</v>
      </c>
      <c r="L6" s="189"/>
      <c r="M6" s="189" t="s">
        <v>130</v>
      </c>
      <c r="N6" s="189"/>
      <c r="O6" s="19">
        <v>4</v>
      </c>
      <c r="P6" s="22" t="s">
        <v>4</v>
      </c>
    </row>
    <row r="7" spans="1:16">
      <c r="A7" s="7"/>
      <c r="E7" s="28" t="s">
        <v>46</v>
      </c>
      <c r="F7" s="30" t="s">
        <v>38</v>
      </c>
      <c r="G7" s="199" t="s">
        <v>131</v>
      </c>
      <c r="H7" s="199"/>
      <c r="I7" s="199" t="s">
        <v>132</v>
      </c>
      <c r="J7" s="199"/>
      <c r="K7" s="199" t="s">
        <v>134</v>
      </c>
      <c r="L7" s="199"/>
      <c r="M7" s="199" t="s">
        <v>133</v>
      </c>
      <c r="N7" s="199"/>
      <c r="O7" s="19">
        <v>5</v>
      </c>
      <c r="P7" s="22" t="s">
        <v>5</v>
      </c>
    </row>
    <row r="8" spans="1:16">
      <c r="B8" s="18"/>
      <c r="C8" s="18"/>
      <c r="F8" s="30" t="s">
        <v>39</v>
      </c>
      <c r="G8" s="51" t="s">
        <v>1</v>
      </c>
      <c r="H8" s="51" t="s">
        <v>32</v>
      </c>
      <c r="I8" s="51" t="s">
        <v>1</v>
      </c>
      <c r="J8" s="51" t="s">
        <v>32</v>
      </c>
      <c r="K8" s="51" t="s">
        <v>1</v>
      </c>
      <c r="L8" s="51" t="s">
        <v>32</v>
      </c>
      <c r="M8" s="51" t="s">
        <v>1</v>
      </c>
      <c r="N8" s="51" t="s">
        <v>32</v>
      </c>
    </row>
    <row r="9" spans="1:16" ht="13.5" thickBot="1">
      <c r="A9" s="6"/>
      <c r="B9" s="9" t="s">
        <v>6</v>
      </c>
      <c r="C9" s="9"/>
      <c r="D9" s="9"/>
      <c r="E9" s="2"/>
      <c r="F9" s="70"/>
      <c r="G9" s="69"/>
      <c r="H9" s="69"/>
      <c r="I9" s="69"/>
      <c r="J9" s="69"/>
      <c r="K9" s="69"/>
      <c r="L9" s="70"/>
      <c r="M9" s="69"/>
      <c r="N9" s="70"/>
      <c r="O9" s="195"/>
      <c r="P9" s="195"/>
    </row>
    <row r="10" spans="1:16" ht="13.5" thickBot="1">
      <c r="A10" s="91">
        <v>100</v>
      </c>
      <c r="B10" s="92" t="s">
        <v>90</v>
      </c>
      <c r="C10" s="196" t="s">
        <v>77</v>
      </c>
      <c r="D10" s="194"/>
      <c r="E10" s="60"/>
      <c r="F10" s="60"/>
      <c r="G10" s="23"/>
      <c r="H10" s="23"/>
      <c r="I10" s="23"/>
      <c r="J10" s="23"/>
      <c r="K10" s="23"/>
      <c r="L10" s="20"/>
      <c r="M10" s="23"/>
      <c r="N10" s="20"/>
      <c r="O10" s="16"/>
      <c r="P10" s="16"/>
    </row>
    <row r="11" spans="1:16" ht="13.5" thickBot="1">
      <c r="A11" s="17"/>
      <c r="B11" s="78" t="s">
        <v>28</v>
      </c>
      <c r="C11" s="36" t="s">
        <v>67</v>
      </c>
      <c r="D11" s="11"/>
      <c r="E11" s="93">
        <v>300</v>
      </c>
      <c r="F11" s="60"/>
      <c r="G11" s="23"/>
      <c r="H11" s="96">
        <f>Preisgewichtung!H9</f>
        <v>256.57169283613354</v>
      </c>
      <c r="I11" s="23"/>
      <c r="J11" s="96">
        <f>Preisgewichtung!J9</f>
        <v>291.6577148604544</v>
      </c>
      <c r="K11" s="23"/>
      <c r="L11" s="96">
        <f>Preisgewichtung!L9</f>
        <v>300</v>
      </c>
      <c r="M11" s="23"/>
      <c r="N11" s="96">
        <f>Preisgewichtung!N9</f>
        <v>248.63335528848032</v>
      </c>
      <c r="O11" s="16"/>
      <c r="P11" s="16"/>
    </row>
    <row r="12" spans="1:16" ht="13.5" thickBot="1">
      <c r="A12" s="89"/>
      <c r="B12" s="89"/>
      <c r="C12" s="89"/>
      <c r="D12" s="89"/>
      <c r="E12" s="70"/>
      <c r="F12" s="3"/>
      <c r="G12" s="23"/>
      <c r="H12" s="20"/>
      <c r="I12" s="23"/>
      <c r="J12" s="20"/>
      <c r="K12" s="23"/>
      <c r="L12" s="20"/>
      <c r="M12" s="23"/>
      <c r="N12" s="20"/>
      <c r="O12" s="67"/>
      <c r="P12" s="62"/>
    </row>
    <row r="13" spans="1:16" ht="13.5" thickBot="1">
      <c r="A13" s="91"/>
      <c r="B13" s="92" t="s">
        <v>66</v>
      </c>
      <c r="C13" s="197" t="s">
        <v>77</v>
      </c>
      <c r="D13" s="194"/>
      <c r="E13" s="47"/>
      <c r="F13" s="3"/>
      <c r="G13" s="23"/>
      <c r="H13" s="20"/>
      <c r="I13" s="23"/>
      <c r="J13" s="20"/>
      <c r="K13" s="23"/>
      <c r="L13" s="20"/>
      <c r="M13" s="23"/>
      <c r="N13" s="20"/>
      <c r="O13" s="67"/>
      <c r="P13" s="62"/>
    </row>
    <row r="14" spans="1:16">
      <c r="A14" s="14"/>
      <c r="B14" s="14" t="s">
        <v>49</v>
      </c>
      <c r="C14" s="190" t="s">
        <v>98</v>
      </c>
      <c r="D14" s="191"/>
      <c r="E14" s="35"/>
      <c r="F14" s="79">
        <v>4</v>
      </c>
      <c r="G14" s="31">
        <f>'Anbieter A'!K12</f>
        <v>3</v>
      </c>
      <c r="H14" s="49">
        <f>SUM(F14*G14)</f>
        <v>12</v>
      </c>
      <c r="I14" s="31">
        <f>'Anbieter B'!K12</f>
        <v>5</v>
      </c>
      <c r="J14" s="49">
        <f t="shared" ref="J14:J22" si="0">SUM(F14*I14)</f>
        <v>20</v>
      </c>
      <c r="K14" s="31">
        <f>'Anbieter C'!K12</f>
        <v>3</v>
      </c>
      <c r="L14" s="49">
        <f t="shared" ref="L14:L22" si="1">SUM(F14*K14)</f>
        <v>12</v>
      </c>
      <c r="M14" s="31"/>
      <c r="N14" s="49">
        <f t="shared" ref="N14:N22" si="2">SUM(F14*M14)</f>
        <v>0</v>
      </c>
      <c r="O14" s="67"/>
      <c r="P14" s="62"/>
    </row>
    <row r="15" spans="1:16">
      <c r="A15" s="11"/>
      <c r="B15" s="11" t="s">
        <v>10</v>
      </c>
      <c r="C15" s="34"/>
      <c r="D15" s="15"/>
      <c r="E15" s="35"/>
      <c r="F15" s="79">
        <v>2</v>
      </c>
      <c r="G15" s="31">
        <f>'Anbieter A'!K13</f>
        <v>4</v>
      </c>
      <c r="H15" s="49">
        <f t="shared" ref="H15:H22" si="3">SUM(F15*G15)</f>
        <v>8</v>
      </c>
      <c r="I15" s="31">
        <f>'Anbieter B'!K13</f>
        <v>4</v>
      </c>
      <c r="J15" s="49">
        <f t="shared" si="0"/>
        <v>8</v>
      </c>
      <c r="K15" s="31">
        <f>'Anbieter C'!K13</f>
        <v>2</v>
      </c>
      <c r="L15" s="49">
        <f t="shared" si="1"/>
        <v>4</v>
      </c>
      <c r="M15" s="31"/>
      <c r="N15" s="49">
        <f t="shared" si="2"/>
        <v>0</v>
      </c>
    </row>
    <row r="16" spans="1:16">
      <c r="A16" s="11"/>
      <c r="B16" s="11" t="s">
        <v>11</v>
      </c>
      <c r="C16" s="34"/>
      <c r="D16" s="15"/>
      <c r="E16" s="35"/>
      <c r="F16" s="79">
        <v>4</v>
      </c>
      <c r="G16" s="31">
        <f>'Anbieter A'!K14</f>
        <v>4</v>
      </c>
      <c r="H16" s="49">
        <f t="shared" si="3"/>
        <v>16</v>
      </c>
      <c r="I16" s="31">
        <f>'Anbieter B'!K14</f>
        <v>4</v>
      </c>
      <c r="J16" s="49">
        <f t="shared" si="0"/>
        <v>16</v>
      </c>
      <c r="K16" s="31">
        <f>'Anbieter C'!K14</f>
        <v>3</v>
      </c>
      <c r="L16" s="49">
        <f t="shared" si="1"/>
        <v>12</v>
      </c>
      <c r="M16" s="31"/>
      <c r="N16" s="49">
        <f t="shared" si="2"/>
        <v>0</v>
      </c>
    </row>
    <row r="17" spans="1:14">
      <c r="A17" s="11"/>
      <c r="B17" s="11" t="s">
        <v>12</v>
      </c>
      <c r="C17" s="34"/>
      <c r="D17" s="15"/>
      <c r="E17" s="35"/>
      <c r="F17" s="79">
        <v>4</v>
      </c>
      <c r="G17" s="31">
        <f>'Anbieter A'!K15</f>
        <v>4</v>
      </c>
      <c r="H17" s="49">
        <f t="shared" si="3"/>
        <v>16</v>
      </c>
      <c r="I17" s="31">
        <f>'Anbieter B'!K15</f>
        <v>4</v>
      </c>
      <c r="J17" s="49">
        <f t="shared" si="0"/>
        <v>16</v>
      </c>
      <c r="K17" s="31">
        <f>'Anbieter C'!K15</f>
        <v>3</v>
      </c>
      <c r="L17" s="49">
        <f t="shared" si="1"/>
        <v>12</v>
      </c>
      <c r="M17" s="31"/>
      <c r="N17" s="49">
        <f t="shared" si="2"/>
        <v>0</v>
      </c>
    </row>
    <row r="18" spans="1:14">
      <c r="A18" s="11"/>
      <c r="B18" s="11" t="s">
        <v>13</v>
      </c>
      <c r="C18" s="34"/>
      <c r="D18" s="15"/>
      <c r="E18" s="35"/>
      <c r="F18" s="79">
        <v>2</v>
      </c>
      <c r="G18" s="31">
        <f>'Anbieter A'!K16</f>
        <v>4</v>
      </c>
      <c r="H18" s="49">
        <f t="shared" si="3"/>
        <v>8</v>
      </c>
      <c r="I18" s="31">
        <f>'Anbieter B'!K16</f>
        <v>5</v>
      </c>
      <c r="J18" s="49">
        <f t="shared" si="0"/>
        <v>10</v>
      </c>
      <c r="K18" s="31">
        <f>'Anbieter C'!K16</f>
        <v>3</v>
      </c>
      <c r="L18" s="49">
        <f t="shared" si="1"/>
        <v>6</v>
      </c>
      <c r="M18" s="31"/>
      <c r="N18" s="49">
        <f t="shared" si="2"/>
        <v>0</v>
      </c>
    </row>
    <row r="19" spans="1:14">
      <c r="A19" s="11"/>
      <c r="B19" s="11" t="s">
        <v>50</v>
      </c>
      <c r="C19" s="34"/>
      <c r="D19" s="15"/>
      <c r="E19" s="35"/>
      <c r="F19" s="79">
        <v>2</v>
      </c>
      <c r="G19" s="31">
        <f>'Anbieter A'!K17</f>
        <v>4</v>
      </c>
      <c r="H19" s="49">
        <f t="shared" si="3"/>
        <v>8</v>
      </c>
      <c r="I19" s="31">
        <f>'Anbieter B'!K17</f>
        <v>5</v>
      </c>
      <c r="J19" s="49">
        <f t="shared" si="0"/>
        <v>10</v>
      </c>
      <c r="K19" s="31">
        <f>'Anbieter C'!K17</f>
        <v>3</v>
      </c>
      <c r="L19" s="49">
        <f t="shared" si="1"/>
        <v>6</v>
      </c>
      <c r="M19" s="31"/>
      <c r="N19" s="49">
        <f t="shared" si="2"/>
        <v>0</v>
      </c>
    </row>
    <row r="20" spans="1:14">
      <c r="A20" s="11"/>
      <c r="B20" s="11" t="s">
        <v>51</v>
      </c>
      <c r="C20" s="34"/>
      <c r="D20" s="15"/>
      <c r="E20" s="35"/>
      <c r="F20" s="79">
        <v>2</v>
      </c>
      <c r="G20" s="31">
        <f>'Anbieter A'!K18</f>
        <v>3</v>
      </c>
      <c r="H20" s="49">
        <f t="shared" si="3"/>
        <v>6</v>
      </c>
      <c r="I20" s="31">
        <f>'Anbieter B'!K18</f>
        <v>5</v>
      </c>
      <c r="J20" s="49">
        <f t="shared" si="0"/>
        <v>10</v>
      </c>
      <c r="K20" s="31">
        <f>'Anbieter C'!K18</f>
        <v>3</v>
      </c>
      <c r="L20" s="49">
        <f t="shared" si="1"/>
        <v>6</v>
      </c>
      <c r="M20" s="31"/>
      <c r="N20" s="49">
        <f t="shared" si="2"/>
        <v>0</v>
      </c>
    </row>
    <row r="21" spans="1:14">
      <c r="A21" s="11"/>
      <c r="B21" s="11" t="s">
        <v>14</v>
      </c>
      <c r="C21" s="34"/>
      <c r="D21" s="15"/>
      <c r="E21" s="35"/>
      <c r="F21" s="79">
        <v>3</v>
      </c>
      <c r="G21" s="31">
        <f>'Anbieter A'!K19</f>
        <v>3</v>
      </c>
      <c r="H21" s="49">
        <f t="shared" si="3"/>
        <v>9</v>
      </c>
      <c r="I21" s="31">
        <f>'Anbieter B'!K19</f>
        <v>4</v>
      </c>
      <c r="J21" s="49">
        <f t="shared" si="0"/>
        <v>12</v>
      </c>
      <c r="K21" s="31">
        <f>'Anbieter C'!K19</f>
        <v>3</v>
      </c>
      <c r="L21" s="49">
        <f t="shared" si="1"/>
        <v>9</v>
      </c>
      <c r="M21" s="31"/>
      <c r="N21" s="49">
        <f t="shared" si="2"/>
        <v>0</v>
      </c>
    </row>
    <row r="22" spans="1:14">
      <c r="A22" s="11"/>
      <c r="B22" s="11" t="s">
        <v>20</v>
      </c>
      <c r="C22" s="34"/>
      <c r="D22" s="15"/>
      <c r="E22" s="35"/>
      <c r="F22" s="79">
        <v>3</v>
      </c>
      <c r="G22" s="31">
        <f>'Anbieter A'!K20</f>
        <v>3</v>
      </c>
      <c r="H22" s="49">
        <f t="shared" si="3"/>
        <v>9</v>
      </c>
      <c r="I22" s="31">
        <f>'Anbieter B'!K20</f>
        <v>4</v>
      </c>
      <c r="J22" s="49">
        <f t="shared" si="0"/>
        <v>12</v>
      </c>
      <c r="K22" s="31">
        <f>'Anbieter C'!K20</f>
        <v>2</v>
      </c>
      <c r="L22" s="49">
        <f t="shared" si="1"/>
        <v>6</v>
      </c>
      <c r="M22" s="31"/>
      <c r="N22" s="49">
        <f t="shared" si="2"/>
        <v>0</v>
      </c>
    </row>
    <row r="23" spans="1:14" ht="13.5" thickBot="1">
      <c r="A23" s="11"/>
      <c r="B23" s="48"/>
      <c r="C23" s="37"/>
      <c r="D23" s="16"/>
      <c r="E23" s="23"/>
      <c r="F23" s="81"/>
      <c r="G23" s="69"/>
      <c r="H23" s="86"/>
      <c r="I23" s="69"/>
      <c r="J23" s="86"/>
      <c r="K23" s="69"/>
      <c r="L23" s="86"/>
      <c r="M23" s="69"/>
      <c r="N23" s="86"/>
    </row>
    <row r="24" spans="1:14" ht="13.5" thickBot="1">
      <c r="A24" s="91"/>
      <c r="B24" s="92" t="s">
        <v>21</v>
      </c>
      <c r="C24" s="34"/>
      <c r="D24" s="15"/>
      <c r="E24" s="20"/>
      <c r="F24" s="12"/>
      <c r="G24" s="71"/>
      <c r="H24" s="38"/>
      <c r="I24" s="71"/>
      <c r="J24" s="38"/>
      <c r="K24" s="71"/>
      <c r="L24" s="38"/>
      <c r="M24" s="71"/>
      <c r="N24" s="38"/>
    </row>
    <row r="25" spans="1:14">
      <c r="A25" s="11"/>
      <c r="B25" s="11" t="s">
        <v>22</v>
      </c>
      <c r="C25" s="34"/>
      <c r="D25" s="15"/>
      <c r="E25" s="35"/>
      <c r="F25" s="83">
        <v>4</v>
      </c>
      <c r="G25" s="80">
        <f>'Anbieter A'!K23</f>
        <v>4</v>
      </c>
      <c r="H25" s="84">
        <f t="shared" ref="H25:H33" si="4">SUM(F25*G25)</f>
        <v>16</v>
      </c>
      <c r="I25" s="80">
        <f>'Anbieter B'!K23</f>
        <v>5</v>
      </c>
      <c r="J25" s="84">
        <f t="shared" ref="J25:J33" si="5">SUM(F25*I25)</f>
        <v>20</v>
      </c>
      <c r="K25" s="80">
        <f>'Anbieter C'!K23</f>
        <v>3</v>
      </c>
      <c r="L25" s="84">
        <f t="shared" ref="L25:L33" si="6">SUM(F25*K25)</f>
        <v>12</v>
      </c>
      <c r="M25" s="80"/>
      <c r="N25" s="84">
        <f t="shared" ref="N25:N33" si="7">SUM(F25*M25)</f>
        <v>0</v>
      </c>
    </row>
    <row r="26" spans="1:14">
      <c r="A26" s="11"/>
      <c r="B26" s="11" t="s">
        <v>23</v>
      </c>
      <c r="C26" s="34"/>
      <c r="D26" s="15"/>
      <c r="E26" s="35"/>
      <c r="F26" s="79">
        <v>4</v>
      </c>
      <c r="G26" s="31">
        <f>'Anbieter A'!K24</f>
        <v>4</v>
      </c>
      <c r="H26" s="49">
        <f t="shared" si="4"/>
        <v>16</v>
      </c>
      <c r="I26" s="31">
        <f>'Anbieter B'!K24</f>
        <v>4</v>
      </c>
      <c r="J26" s="49">
        <f t="shared" si="5"/>
        <v>16</v>
      </c>
      <c r="K26" s="31">
        <f>'Anbieter C'!K24</f>
        <v>4</v>
      </c>
      <c r="L26" s="49">
        <f t="shared" si="6"/>
        <v>16</v>
      </c>
      <c r="M26" s="31"/>
      <c r="N26" s="49">
        <f t="shared" si="7"/>
        <v>0</v>
      </c>
    </row>
    <row r="27" spans="1:14">
      <c r="A27" s="11"/>
      <c r="B27" s="11" t="s">
        <v>47</v>
      </c>
      <c r="C27" s="34"/>
      <c r="D27" s="97" t="s">
        <v>91</v>
      </c>
      <c r="E27" s="35"/>
      <c r="F27" s="79">
        <v>3</v>
      </c>
      <c r="G27" s="31">
        <f>'Anbieter A'!K25</f>
        <v>4</v>
      </c>
      <c r="H27" s="49">
        <f t="shared" si="4"/>
        <v>12</v>
      </c>
      <c r="I27" s="31">
        <f>'Anbieter B'!K25</f>
        <v>4</v>
      </c>
      <c r="J27" s="49">
        <f t="shared" si="5"/>
        <v>12</v>
      </c>
      <c r="K27" s="31">
        <f>'Anbieter C'!K25</f>
        <v>3</v>
      </c>
      <c r="L27" s="49">
        <f t="shared" si="6"/>
        <v>9</v>
      </c>
      <c r="M27" s="31"/>
      <c r="N27" s="49">
        <f t="shared" si="7"/>
        <v>0</v>
      </c>
    </row>
    <row r="28" spans="1:14">
      <c r="A28" s="11"/>
      <c r="B28" s="11" t="s">
        <v>55</v>
      </c>
      <c r="C28" s="34"/>
      <c r="D28" s="15">
        <v>60</v>
      </c>
      <c r="E28" s="35"/>
      <c r="F28" s="79">
        <v>2</v>
      </c>
      <c r="G28" s="31">
        <f>'Anbieter A'!K26</f>
        <v>3</v>
      </c>
      <c r="H28" s="49">
        <f t="shared" si="4"/>
        <v>6</v>
      </c>
      <c r="I28" s="31">
        <f>'Anbieter B'!K26</f>
        <v>4</v>
      </c>
      <c r="J28" s="49">
        <f t="shared" si="5"/>
        <v>8</v>
      </c>
      <c r="K28" s="31">
        <f>'Anbieter C'!K26</f>
        <v>3</v>
      </c>
      <c r="L28" s="49">
        <f t="shared" si="6"/>
        <v>6</v>
      </c>
      <c r="M28" s="31"/>
      <c r="N28" s="49">
        <f t="shared" si="7"/>
        <v>0</v>
      </c>
    </row>
    <row r="29" spans="1:14">
      <c r="A29" s="11"/>
      <c r="B29" s="11" t="s">
        <v>20</v>
      </c>
      <c r="C29" s="34"/>
      <c r="D29" s="97" t="s">
        <v>92</v>
      </c>
      <c r="E29" s="35"/>
      <c r="F29" s="79">
        <v>4</v>
      </c>
      <c r="G29" s="31">
        <f>'Anbieter A'!K27</f>
        <v>3</v>
      </c>
      <c r="H29" s="49">
        <f t="shared" si="4"/>
        <v>12</v>
      </c>
      <c r="I29" s="31">
        <f>'Anbieter B'!K27</f>
        <v>4</v>
      </c>
      <c r="J29" s="49">
        <f t="shared" si="5"/>
        <v>16</v>
      </c>
      <c r="K29" s="31">
        <f>'Anbieter C'!K27</f>
        <v>3</v>
      </c>
      <c r="L29" s="49">
        <f t="shared" si="6"/>
        <v>12</v>
      </c>
      <c r="M29" s="31"/>
      <c r="N29" s="49">
        <f t="shared" si="7"/>
        <v>0</v>
      </c>
    </row>
    <row r="30" spans="1:14">
      <c r="A30" s="14"/>
      <c r="B30" s="14" t="s">
        <v>24</v>
      </c>
      <c r="C30" s="34"/>
      <c r="D30" s="15" t="s">
        <v>95</v>
      </c>
      <c r="E30" s="35">
        <f>D28-SUM(F14:F40)</f>
        <v>0</v>
      </c>
      <c r="F30" s="79">
        <v>3</v>
      </c>
      <c r="G30" s="31">
        <f>'Anbieter A'!K28</f>
        <v>4</v>
      </c>
      <c r="H30" s="49">
        <f t="shared" si="4"/>
        <v>12</v>
      </c>
      <c r="I30" s="31">
        <f>'Anbieter B'!K28</f>
        <v>4</v>
      </c>
      <c r="J30" s="49">
        <f t="shared" si="5"/>
        <v>12</v>
      </c>
      <c r="K30" s="31">
        <f>'Anbieter C'!K28</f>
        <v>3</v>
      </c>
      <c r="L30" s="49">
        <f t="shared" si="6"/>
        <v>9</v>
      </c>
      <c r="M30" s="31"/>
      <c r="N30" s="49">
        <f t="shared" si="7"/>
        <v>0</v>
      </c>
    </row>
    <row r="31" spans="1:14">
      <c r="A31" s="11"/>
      <c r="B31" s="11" t="s">
        <v>34</v>
      </c>
      <c r="C31" s="34"/>
      <c r="D31" s="15"/>
      <c r="E31" s="35"/>
      <c r="F31" s="79">
        <v>3</v>
      </c>
      <c r="G31" s="31">
        <f>'Anbieter A'!K29</f>
        <v>4</v>
      </c>
      <c r="H31" s="49">
        <f t="shared" si="4"/>
        <v>12</v>
      </c>
      <c r="I31" s="31">
        <f>'Anbieter B'!K29</f>
        <v>4</v>
      </c>
      <c r="J31" s="49">
        <f t="shared" si="5"/>
        <v>12</v>
      </c>
      <c r="K31" s="31">
        <f>'Anbieter C'!K29</f>
        <v>5</v>
      </c>
      <c r="L31" s="49">
        <f t="shared" si="6"/>
        <v>15</v>
      </c>
      <c r="M31" s="31"/>
      <c r="N31" s="49">
        <f t="shared" si="7"/>
        <v>0</v>
      </c>
    </row>
    <row r="32" spans="1:14">
      <c r="A32" s="11"/>
      <c r="B32" s="11" t="s">
        <v>48</v>
      </c>
      <c r="C32" s="34"/>
      <c r="D32" s="15"/>
      <c r="E32" s="35"/>
      <c r="F32" s="79">
        <v>3</v>
      </c>
      <c r="G32" s="31">
        <f>'Anbieter A'!K30</f>
        <v>3</v>
      </c>
      <c r="H32" s="49">
        <f t="shared" si="4"/>
        <v>9</v>
      </c>
      <c r="I32" s="31">
        <f>'Anbieter B'!K30</f>
        <v>4</v>
      </c>
      <c r="J32" s="49">
        <f t="shared" si="5"/>
        <v>12</v>
      </c>
      <c r="K32" s="31">
        <f>'Anbieter C'!K30</f>
        <v>4</v>
      </c>
      <c r="L32" s="49">
        <f t="shared" si="6"/>
        <v>12</v>
      </c>
      <c r="M32" s="31"/>
      <c r="N32" s="49">
        <f t="shared" si="7"/>
        <v>0</v>
      </c>
    </row>
    <row r="33" spans="1:14">
      <c r="A33" s="11"/>
      <c r="B33" s="11" t="s">
        <v>56</v>
      </c>
      <c r="C33" s="34"/>
      <c r="D33" s="15"/>
      <c r="E33" s="35"/>
      <c r="F33" s="79">
        <v>3</v>
      </c>
      <c r="G33" s="31">
        <f>'Anbieter A'!K31</f>
        <v>4</v>
      </c>
      <c r="H33" s="49">
        <f t="shared" si="4"/>
        <v>12</v>
      </c>
      <c r="I33" s="31">
        <f>'Anbieter B'!K31</f>
        <v>4</v>
      </c>
      <c r="J33" s="49">
        <f t="shared" si="5"/>
        <v>12</v>
      </c>
      <c r="K33" s="31">
        <f>'Anbieter C'!K31</f>
        <v>3</v>
      </c>
      <c r="L33" s="49">
        <f t="shared" si="6"/>
        <v>9</v>
      </c>
      <c r="M33" s="31"/>
      <c r="N33" s="49">
        <f t="shared" si="7"/>
        <v>0</v>
      </c>
    </row>
    <row r="34" spans="1:14" ht="12.75" customHeight="1">
      <c r="A34" s="11"/>
      <c r="B34" s="11"/>
      <c r="C34" s="34"/>
      <c r="D34" s="15"/>
      <c r="E34" s="20"/>
      <c r="F34" s="82"/>
      <c r="G34" s="69"/>
      <c r="H34" s="87"/>
      <c r="I34" s="69"/>
      <c r="J34" s="87"/>
      <c r="K34" s="69"/>
      <c r="L34" s="86"/>
      <c r="M34" s="69"/>
      <c r="N34" s="86"/>
    </row>
    <row r="35" spans="1:14">
      <c r="A35" s="17"/>
      <c r="B35" s="17" t="s">
        <v>70</v>
      </c>
      <c r="C35" s="34"/>
      <c r="D35" s="15"/>
      <c r="E35" s="20"/>
      <c r="F35" s="63"/>
      <c r="G35" s="71"/>
      <c r="H35" s="71"/>
      <c r="I35" s="71"/>
      <c r="J35" s="71"/>
      <c r="K35" s="71"/>
      <c r="L35" s="38"/>
      <c r="M35" s="71"/>
      <c r="N35" s="38"/>
    </row>
    <row r="36" spans="1:14">
      <c r="A36" s="14"/>
      <c r="B36" s="14" t="s">
        <v>8</v>
      </c>
      <c r="C36" s="34"/>
      <c r="D36" s="15"/>
      <c r="E36" s="35"/>
      <c r="F36" s="83">
        <v>1</v>
      </c>
      <c r="G36" s="80">
        <f>'Anbieter A'!K35</f>
        <v>4</v>
      </c>
      <c r="H36" s="84">
        <f>SUM(F36*G36)</f>
        <v>4</v>
      </c>
      <c r="I36" s="80">
        <f>'Anbieter B'!K34</f>
        <v>4</v>
      </c>
      <c r="J36" s="84">
        <f>SUM(F36*I36)</f>
        <v>4</v>
      </c>
      <c r="K36" s="80">
        <f>'Anbieter C'!K34</f>
        <v>4</v>
      </c>
      <c r="L36" s="84">
        <f>SUM(F36*K36)</f>
        <v>4</v>
      </c>
      <c r="M36" s="80"/>
      <c r="N36" s="84">
        <f>SUM(F36*M36)</f>
        <v>0</v>
      </c>
    </row>
    <row r="37" spans="1:14">
      <c r="A37" s="11"/>
      <c r="B37" s="11" t="s">
        <v>71</v>
      </c>
      <c r="C37" s="34"/>
      <c r="D37" s="15"/>
      <c r="E37" s="35"/>
      <c r="F37" s="79">
        <v>1</v>
      </c>
      <c r="G37" s="31">
        <f>'Anbieter A'!K36</f>
        <v>4</v>
      </c>
      <c r="H37" s="49">
        <f>SUM(F37*G37)</f>
        <v>4</v>
      </c>
      <c r="I37" s="31">
        <f>'Anbieter B'!K35</f>
        <v>4</v>
      </c>
      <c r="J37" s="49">
        <f>SUM(F37*I37)</f>
        <v>4</v>
      </c>
      <c r="K37" s="31">
        <f>'Anbieter C'!K35</f>
        <v>3</v>
      </c>
      <c r="L37" s="49">
        <f>SUM(F37*K37)</f>
        <v>3</v>
      </c>
      <c r="M37" s="31"/>
      <c r="N37" s="49">
        <f>SUM(F37*M37)</f>
        <v>0</v>
      </c>
    </row>
    <row r="38" spans="1:14">
      <c r="A38" s="11"/>
      <c r="B38" s="11" t="s">
        <v>9</v>
      </c>
      <c r="C38" s="34"/>
      <c r="D38" s="15"/>
      <c r="E38" s="35"/>
      <c r="F38" s="79">
        <v>1</v>
      </c>
      <c r="G38" s="31">
        <f>'Anbieter A'!K37</f>
        <v>3</v>
      </c>
      <c r="H38" s="49">
        <f>SUM(F38*G38)</f>
        <v>3</v>
      </c>
      <c r="I38" s="31">
        <f>'Anbieter B'!K36</f>
        <v>4</v>
      </c>
      <c r="J38" s="49">
        <f>SUM(F38*I38)</f>
        <v>4</v>
      </c>
      <c r="K38" s="31">
        <f>'Anbieter C'!K36</f>
        <v>3</v>
      </c>
      <c r="L38" s="49">
        <f>SUM(F38*K38)</f>
        <v>3</v>
      </c>
      <c r="M38" s="31"/>
      <c r="N38" s="49">
        <f>SUM(F38*M38)</f>
        <v>0</v>
      </c>
    </row>
    <row r="39" spans="1:14">
      <c r="A39" s="11"/>
      <c r="B39" s="11" t="s">
        <v>72</v>
      </c>
      <c r="C39" s="34"/>
      <c r="D39" s="15"/>
      <c r="E39" s="35"/>
      <c r="F39" s="79">
        <v>1</v>
      </c>
      <c r="G39" s="31">
        <f>'Anbieter A'!K38</f>
        <v>4</v>
      </c>
      <c r="H39" s="49">
        <f>SUM(F39*G39)</f>
        <v>4</v>
      </c>
      <c r="I39" s="31">
        <f>'Anbieter B'!K37</f>
        <v>4</v>
      </c>
      <c r="J39" s="49">
        <f>SUM(F39*I39)</f>
        <v>4</v>
      </c>
      <c r="K39" s="31">
        <f>'Anbieter C'!K37</f>
        <v>3</v>
      </c>
      <c r="L39" s="49">
        <f>SUM(F39*K39)</f>
        <v>3</v>
      </c>
      <c r="M39" s="31"/>
      <c r="N39" s="49">
        <f>SUM(F39*M39)</f>
        <v>0</v>
      </c>
    </row>
    <row r="40" spans="1:14" ht="13.5" thickBot="1">
      <c r="A40" s="13"/>
      <c r="B40" s="13" t="s">
        <v>137</v>
      </c>
      <c r="C40" s="36" t="s">
        <v>67</v>
      </c>
      <c r="D40" s="11"/>
      <c r="E40" s="58">
        <v>300</v>
      </c>
      <c r="F40" s="79">
        <v>1</v>
      </c>
      <c r="G40" s="31">
        <f>'Anbieter A'!K39</f>
        <v>4</v>
      </c>
      <c r="H40" s="94">
        <f>SUM(F40*G40)</f>
        <v>4</v>
      </c>
      <c r="I40" s="31">
        <f>'Anbieter B'!K38</f>
        <v>4</v>
      </c>
      <c r="J40" s="94">
        <f>SUM(F40*I40)</f>
        <v>4</v>
      </c>
      <c r="K40" s="31">
        <f>'Anbieter C'!K38</f>
        <v>3</v>
      </c>
      <c r="L40" s="94">
        <f>SUM(F40*K40)</f>
        <v>3</v>
      </c>
      <c r="M40" s="31"/>
      <c r="N40" s="94">
        <f>SUM(F40*M40)</f>
        <v>0</v>
      </c>
    </row>
    <row r="41" spans="1:14" ht="13.5" thickBot="1">
      <c r="A41" s="88"/>
      <c r="B41" s="88"/>
      <c r="C41" s="88"/>
      <c r="D41" s="88"/>
      <c r="E41" s="70"/>
      <c r="F41" s="82"/>
      <c r="G41" s="69"/>
      <c r="H41" s="57">
        <f>SUM(H14:H40)</f>
        <v>218</v>
      </c>
      <c r="I41" s="69"/>
      <c r="J41" s="57">
        <f>SUM(J14:J40)</f>
        <v>254</v>
      </c>
      <c r="K41" s="69"/>
      <c r="L41" s="57">
        <f>SUM(L14:L40)</f>
        <v>189</v>
      </c>
      <c r="M41" s="69"/>
      <c r="N41" s="57">
        <f>SUM(N14:N40)</f>
        <v>0</v>
      </c>
    </row>
    <row r="42" spans="1:14" ht="13.5" thickBot="1">
      <c r="A42" s="91"/>
      <c r="B42" s="92" t="s">
        <v>76</v>
      </c>
      <c r="C42" s="197" t="s">
        <v>77</v>
      </c>
      <c r="D42" s="194"/>
      <c r="E42" s="20"/>
      <c r="F42" s="61"/>
      <c r="G42" s="71"/>
      <c r="H42" s="71"/>
      <c r="I42" s="71"/>
      <c r="J42" s="71"/>
      <c r="K42" s="71"/>
      <c r="L42" s="71"/>
      <c r="M42" s="71"/>
      <c r="N42" s="38"/>
    </row>
    <row r="43" spans="1:14">
      <c r="A43" s="11"/>
      <c r="B43" s="11" t="s">
        <v>10</v>
      </c>
      <c r="C43" s="190" t="s">
        <v>99</v>
      </c>
      <c r="D43" s="191"/>
      <c r="E43" s="35"/>
      <c r="F43" s="83">
        <v>2</v>
      </c>
      <c r="G43" s="80">
        <f>'Anbieter A'!K42</f>
        <v>3</v>
      </c>
      <c r="H43" s="84">
        <f t="shared" ref="H43:H59" si="8">SUM(F43*G43)</f>
        <v>6</v>
      </c>
      <c r="I43" s="80">
        <f>'Anbieter B'!K41</f>
        <v>5</v>
      </c>
      <c r="J43" s="84">
        <f t="shared" ref="J43:J59" si="9">SUM(F43*I43)</f>
        <v>10</v>
      </c>
      <c r="K43" s="80">
        <f>'Anbieter C'!K41</f>
        <v>3</v>
      </c>
      <c r="L43" s="84">
        <f t="shared" ref="L43:L59" si="10">SUM(F43*K43)</f>
        <v>6</v>
      </c>
      <c r="M43" s="80"/>
      <c r="N43" s="84">
        <f t="shared" ref="N43:N59" si="11">SUM(F43*M43)</f>
        <v>0</v>
      </c>
    </row>
    <row r="44" spans="1:14">
      <c r="A44" s="11"/>
      <c r="B44" s="11" t="s">
        <v>15</v>
      </c>
      <c r="C44" s="34"/>
      <c r="D44" s="15"/>
      <c r="E44" s="35"/>
      <c r="F44" s="79">
        <v>5</v>
      </c>
      <c r="G44" s="31">
        <f>'Anbieter A'!K43</f>
        <v>3</v>
      </c>
      <c r="H44" s="49">
        <f t="shared" si="8"/>
        <v>15</v>
      </c>
      <c r="I44" s="31">
        <f>'Anbieter B'!K42</f>
        <v>5</v>
      </c>
      <c r="J44" s="49">
        <f t="shared" si="9"/>
        <v>25</v>
      </c>
      <c r="K44" s="31">
        <f>'Anbieter C'!K42</f>
        <v>4</v>
      </c>
      <c r="L44" s="49">
        <f t="shared" si="10"/>
        <v>20</v>
      </c>
      <c r="M44" s="31"/>
      <c r="N44" s="49">
        <f t="shared" si="11"/>
        <v>0</v>
      </c>
    </row>
    <row r="45" spans="1:14">
      <c r="A45" s="11"/>
      <c r="B45" s="11" t="s">
        <v>34</v>
      </c>
      <c r="C45" s="34"/>
      <c r="D45" s="15"/>
      <c r="E45" s="35"/>
      <c r="F45" s="79">
        <v>3</v>
      </c>
      <c r="G45" s="31">
        <f>'Anbieter A'!K44</f>
        <v>3</v>
      </c>
      <c r="H45" s="49">
        <f t="shared" si="8"/>
        <v>9</v>
      </c>
      <c r="I45" s="31">
        <f>'Anbieter B'!K43</f>
        <v>4</v>
      </c>
      <c r="J45" s="49">
        <f t="shared" si="9"/>
        <v>12</v>
      </c>
      <c r="K45" s="31">
        <f>'Anbieter C'!K43</f>
        <v>4</v>
      </c>
      <c r="L45" s="49">
        <f t="shared" si="10"/>
        <v>12</v>
      </c>
      <c r="M45" s="31"/>
      <c r="N45" s="49">
        <f t="shared" si="11"/>
        <v>0</v>
      </c>
    </row>
    <row r="46" spans="1:14">
      <c r="A46" s="11"/>
      <c r="B46" s="11" t="s">
        <v>17</v>
      </c>
      <c r="C46" s="34"/>
      <c r="D46" s="15"/>
      <c r="E46" s="35"/>
      <c r="F46" s="79">
        <v>2</v>
      </c>
      <c r="G46" s="31">
        <f>'Anbieter A'!K45</f>
        <v>4</v>
      </c>
      <c r="H46" s="49">
        <f t="shared" si="8"/>
        <v>8</v>
      </c>
      <c r="I46" s="31">
        <f>'Anbieter B'!K44</f>
        <v>4</v>
      </c>
      <c r="J46" s="49">
        <f t="shared" si="9"/>
        <v>8</v>
      </c>
      <c r="K46" s="31">
        <f>'Anbieter C'!K44</f>
        <v>4</v>
      </c>
      <c r="L46" s="49">
        <f t="shared" si="10"/>
        <v>8</v>
      </c>
      <c r="M46" s="31"/>
      <c r="N46" s="49">
        <f t="shared" si="11"/>
        <v>0</v>
      </c>
    </row>
    <row r="47" spans="1:14">
      <c r="A47" s="11"/>
      <c r="B47" s="11" t="s">
        <v>118</v>
      </c>
      <c r="C47" s="34"/>
      <c r="D47" s="15"/>
      <c r="E47" s="35"/>
      <c r="F47" s="79">
        <v>4</v>
      </c>
      <c r="G47" s="31">
        <f>'Anbieter A'!K46</f>
        <v>4</v>
      </c>
      <c r="H47" s="49">
        <f t="shared" si="8"/>
        <v>16</v>
      </c>
      <c r="I47" s="31">
        <f>'Anbieter B'!K45</f>
        <v>4</v>
      </c>
      <c r="J47" s="49">
        <f t="shared" si="9"/>
        <v>16</v>
      </c>
      <c r="K47" s="31">
        <f>'Anbieter C'!K45</f>
        <v>3</v>
      </c>
      <c r="L47" s="49">
        <f t="shared" si="10"/>
        <v>12</v>
      </c>
      <c r="M47" s="31"/>
      <c r="N47" s="49">
        <f t="shared" si="11"/>
        <v>0</v>
      </c>
    </row>
    <row r="48" spans="1:14">
      <c r="A48" s="11"/>
      <c r="B48" s="11" t="s">
        <v>54</v>
      </c>
      <c r="C48" s="34"/>
      <c r="D48" s="15"/>
      <c r="E48" s="35"/>
      <c r="F48" s="79">
        <v>5</v>
      </c>
      <c r="G48" s="31">
        <f>'Anbieter A'!K47</f>
        <v>3</v>
      </c>
      <c r="H48" s="49">
        <f t="shared" si="8"/>
        <v>15</v>
      </c>
      <c r="I48" s="31">
        <f>'Anbieter B'!K46</f>
        <v>5</v>
      </c>
      <c r="J48" s="49">
        <f t="shared" si="9"/>
        <v>25</v>
      </c>
      <c r="K48" s="31">
        <f>'Anbieter C'!K46</f>
        <v>3</v>
      </c>
      <c r="L48" s="49">
        <f t="shared" si="10"/>
        <v>15</v>
      </c>
      <c r="M48" s="31"/>
      <c r="N48" s="49">
        <f t="shared" si="11"/>
        <v>0</v>
      </c>
    </row>
    <row r="49" spans="1:14">
      <c r="A49" s="11"/>
      <c r="B49" s="11" t="s">
        <v>52</v>
      </c>
      <c r="C49" s="34"/>
      <c r="D49" s="97" t="s">
        <v>91</v>
      </c>
      <c r="E49" s="35"/>
      <c r="F49" s="79">
        <v>4</v>
      </c>
      <c r="G49" s="31">
        <f>'Anbieter A'!K48</f>
        <v>3</v>
      </c>
      <c r="H49" s="49">
        <f t="shared" si="8"/>
        <v>12</v>
      </c>
      <c r="I49" s="31">
        <f>'Anbieter B'!K47</f>
        <v>5</v>
      </c>
      <c r="J49" s="49">
        <f t="shared" si="9"/>
        <v>20</v>
      </c>
      <c r="K49" s="31">
        <f>'Anbieter C'!K47</f>
        <v>4</v>
      </c>
      <c r="L49" s="49">
        <f t="shared" si="10"/>
        <v>16</v>
      </c>
      <c r="M49" s="31"/>
      <c r="N49" s="49">
        <f t="shared" si="11"/>
        <v>0</v>
      </c>
    </row>
    <row r="50" spans="1:14">
      <c r="A50" s="11"/>
      <c r="B50" s="11" t="s">
        <v>18</v>
      </c>
      <c r="C50" s="34"/>
      <c r="D50" s="15">
        <v>60</v>
      </c>
      <c r="E50" s="35"/>
      <c r="F50" s="79">
        <v>4</v>
      </c>
      <c r="G50" s="31">
        <f>'Anbieter A'!K49</f>
        <v>4</v>
      </c>
      <c r="H50" s="49">
        <f t="shared" si="8"/>
        <v>16</v>
      </c>
      <c r="I50" s="31">
        <f>'Anbieter B'!K48</f>
        <v>4</v>
      </c>
      <c r="J50" s="49">
        <f t="shared" si="9"/>
        <v>16</v>
      </c>
      <c r="K50" s="31">
        <f>'Anbieter C'!K48</f>
        <v>3</v>
      </c>
      <c r="L50" s="49">
        <f t="shared" si="10"/>
        <v>12</v>
      </c>
      <c r="M50" s="31"/>
      <c r="N50" s="49">
        <f t="shared" si="11"/>
        <v>0</v>
      </c>
    </row>
    <row r="51" spans="1:14">
      <c r="A51" s="11"/>
      <c r="B51" s="11" t="s">
        <v>19</v>
      </c>
      <c r="C51" s="34"/>
      <c r="D51" s="97" t="s">
        <v>93</v>
      </c>
      <c r="E51" s="35"/>
      <c r="F51" s="79">
        <v>2</v>
      </c>
      <c r="G51" s="31">
        <f>'Anbieter A'!K50</f>
        <v>4</v>
      </c>
      <c r="H51" s="49">
        <f t="shared" si="8"/>
        <v>8</v>
      </c>
      <c r="I51" s="31">
        <f>'Anbieter B'!K49</f>
        <v>5</v>
      </c>
      <c r="J51" s="49">
        <f t="shared" si="9"/>
        <v>10</v>
      </c>
      <c r="K51" s="31">
        <f>'Anbieter C'!K49</f>
        <v>3</v>
      </c>
      <c r="L51" s="49">
        <f t="shared" si="10"/>
        <v>6</v>
      </c>
      <c r="M51" s="31"/>
      <c r="N51" s="49">
        <f t="shared" si="11"/>
        <v>0</v>
      </c>
    </row>
    <row r="52" spans="1:14">
      <c r="A52" s="11"/>
      <c r="B52" s="11" t="s">
        <v>57</v>
      </c>
      <c r="C52" s="34"/>
      <c r="D52" s="97" t="s">
        <v>95</v>
      </c>
      <c r="E52" s="35">
        <f>D50-SUM(F43:F59)</f>
        <v>0</v>
      </c>
      <c r="F52" s="79">
        <v>3</v>
      </c>
      <c r="G52" s="31">
        <f>'Anbieter A'!K51</f>
        <v>4</v>
      </c>
      <c r="H52" s="49">
        <f t="shared" si="8"/>
        <v>12</v>
      </c>
      <c r="I52" s="31">
        <f>'Anbieter B'!K50</f>
        <v>4</v>
      </c>
      <c r="J52" s="49">
        <f t="shared" si="9"/>
        <v>12</v>
      </c>
      <c r="K52" s="31">
        <f>'Anbieter C'!K50</f>
        <v>4</v>
      </c>
      <c r="L52" s="49">
        <f t="shared" si="10"/>
        <v>12</v>
      </c>
      <c r="M52" s="31"/>
      <c r="N52" s="49">
        <f t="shared" si="11"/>
        <v>0</v>
      </c>
    </row>
    <row r="53" spans="1:14">
      <c r="A53" s="11"/>
      <c r="B53" s="11" t="s">
        <v>58</v>
      </c>
      <c r="C53" s="34"/>
      <c r="D53" s="15"/>
      <c r="E53" s="35"/>
      <c r="F53" s="79">
        <v>2</v>
      </c>
      <c r="G53" s="31">
        <f>'Anbieter A'!K52</f>
        <v>4</v>
      </c>
      <c r="H53" s="49">
        <f t="shared" si="8"/>
        <v>8</v>
      </c>
      <c r="I53" s="31">
        <f>'Anbieter B'!K51</f>
        <v>4</v>
      </c>
      <c r="J53" s="49">
        <f t="shared" si="9"/>
        <v>8</v>
      </c>
      <c r="K53" s="31">
        <f>'Anbieter C'!K51</f>
        <v>3</v>
      </c>
      <c r="L53" s="49">
        <f t="shared" si="10"/>
        <v>6</v>
      </c>
      <c r="M53" s="31"/>
      <c r="N53" s="49">
        <f t="shared" si="11"/>
        <v>0</v>
      </c>
    </row>
    <row r="54" spans="1:14">
      <c r="A54" s="11"/>
      <c r="B54" s="11" t="s">
        <v>20</v>
      </c>
      <c r="C54" s="34"/>
      <c r="D54" s="15"/>
      <c r="E54" s="35"/>
      <c r="F54" s="79">
        <v>3</v>
      </c>
      <c r="G54" s="31">
        <f>'Anbieter A'!K53</f>
        <v>3</v>
      </c>
      <c r="H54" s="49">
        <f t="shared" si="8"/>
        <v>9</v>
      </c>
      <c r="I54" s="31">
        <f>'Anbieter B'!K52</f>
        <v>4</v>
      </c>
      <c r="J54" s="49">
        <f t="shared" si="9"/>
        <v>12</v>
      </c>
      <c r="K54" s="31">
        <f>'Anbieter C'!K52</f>
        <v>2</v>
      </c>
      <c r="L54" s="49">
        <f t="shared" si="10"/>
        <v>6</v>
      </c>
      <c r="M54" s="31"/>
      <c r="N54" s="49">
        <f t="shared" si="11"/>
        <v>0</v>
      </c>
    </row>
    <row r="55" spans="1:14">
      <c r="A55" s="16"/>
      <c r="B55" s="16" t="s">
        <v>59</v>
      </c>
      <c r="C55" s="37"/>
      <c r="D55" s="16"/>
      <c r="E55" s="35"/>
      <c r="F55" s="79">
        <v>3</v>
      </c>
      <c r="G55" s="31">
        <f>'Anbieter A'!K54</f>
        <v>3</v>
      </c>
      <c r="H55" s="49">
        <f t="shared" si="8"/>
        <v>9</v>
      </c>
      <c r="I55" s="31">
        <f>'Anbieter B'!K53</f>
        <v>4</v>
      </c>
      <c r="J55" s="49">
        <f t="shared" si="9"/>
        <v>12</v>
      </c>
      <c r="K55" s="31">
        <f>'Anbieter C'!K53</f>
        <v>3</v>
      </c>
      <c r="L55" s="49">
        <f t="shared" si="10"/>
        <v>9</v>
      </c>
      <c r="M55" s="31"/>
      <c r="N55" s="49">
        <f t="shared" si="11"/>
        <v>0</v>
      </c>
    </row>
    <row r="56" spans="1:14">
      <c r="A56" s="13"/>
      <c r="B56" s="13" t="s">
        <v>60</v>
      </c>
      <c r="C56" s="37"/>
      <c r="D56" s="16"/>
      <c r="E56" s="35"/>
      <c r="F56" s="79">
        <v>4</v>
      </c>
      <c r="G56" s="31">
        <f>'Anbieter A'!K55</f>
        <v>3</v>
      </c>
      <c r="H56" s="49">
        <f t="shared" si="8"/>
        <v>12</v>
      </c>
      <c r="I56" s="31">
        <f>'Anbieter B'!K54</f>
        <v>4</v>
      </c>
      <c r="J56" s="49">
        <f t="shared" si="9"/>
        <v>16</v>
      </c>
      <c r="K56" s="31">
        <f>'Anbieter C'!K54</f>
        <v>3</v>
      </c>
      <c r="L56" s="49">
        <f t="shared" si="10"/>
        <v>12</v>
      </c>
      <c r="M56" s="31"/>
      <c r="N56" s="49">
        <f t="shared" si="11"/>
        <v>0</v>
      </c>
    </row>
    <row r="57" spans="1:14">
      <c r="A57" s="16"/>
      <c r="B57" s="16" t="s">
        <v>61</v>
      </c>
      <c r="C57" s="37"/>
      <c r="D57" s="16"/>
      <c r="E57" s="35"/>
      <c r="F57" s="79">
        <v>5</v>
      </c>
      <c r="G57" s="31">
        <f>'Anbieter A'!K56</f>
        <v>4</v>
      </c>
      <c r="H57" s="49">
        <f t="shared" si="8"/>
        <v>20</v>
      </c>
      <c r="I57" s="31">
        <f>'Anbieter B'!K55</f>
        <v>4</v>
      </c>
      <c r="J57" s="49">
        <f t="shared" si="9"/>
        <v>20</v>
      </c>
      <c r="K57" s="31">
        <f>'Anbieter C'!K55</f>
        <v>3</v>
      </c>
      <c r="L57" s="49">
        <f t="shared" si="10"/>
        <v>15</v>
      </c>
      <c r="M57" s="31"/>
      <c r="N57" s="49">
        <f t="shared" si="11"/>
        <v>0</v>
      </c>
    </row>
    <row r="58" spans="1:14">
      <c r="A58" s="13"/>
      <c r="B58" s="13" t="s">
        <v>62</v>
      </c>
      <c r="C58" s="37"/>
      <c r="D58" s="16"/>
      <c r="E58" s="35"/>
      <c r="F58" s="79">
        <v>4</v>
      </c>
      <c r="G58" s="31">
        <f>'Anbieter A'!K57</f>
        <v>4</v>
      </c>
      <c r="H58" s="49">
        <f t="shared" si="8"/>
        <v>16</v>
      </c>
      <c r="I58" s="31">
        <f>'Anbieter B'!K56</f>
        <v>4</v>
      </c>
      <c r="J58" s="49">
        <f t="shared" si="9"/>
        <v>16</v>
      </c>
      <c r="K58" s="31">
        <f>'Anbieter C'!K56</f>
        <v>3</v>
      </c>
      <c r="L58" s="49">
        <f t="shared" si="10"/>
        <v>12</v>
      </c>
      <c r="M58" s="31"/>
      <c r="N58" s="49">
        <f t="shared" si="11"/>
        <v>0</v>
      </c>
    </row>
    <row r="59" spans="1:14" ht="13.5" thickBot="1">
      <c r="A59" s="13"/>
      <c r="B59" s="169" t="s">
        <v>119</v>
      </c>
      <c r="C59" s="36" t="s">
        <v>67</v>
      </c>
      <c r="D59" s="48"/>
      <c r="E59" s="58">
        <v>300</v>
      </c>
      <c r="F59" s="79">
        <v>5</v>
      </c>
      <c r="G59" s="31">
        <f>'Anbieter A'!K58</f>
        <v>2</v>
      </c>
      <c r="H59" s="49">
        <f t="shared" si="8"/>
        <v>10</v>
      </c>
      <c r="I59" s="31">
        <f>'Anbieter B'!K57</f>
        <v>5</v>
      </c>
      <c r="J59" s="49">
        <f t="shared" si="9"/>
        <v>25</v>
      </c>
      <c r="K59" s="31">
        <f>'Anbieter C'!K57</f>
        <v>2</v>
      </c>
      <c r="L59" s="49">
        <f t="shared" si="10"/>
        <v>10</v>
      </c>
      <c r="M59" s="31"/>
      <c r="N59" s="49">
        <f t="shared" si="11"/>
        <v>0</v>
      </c>
    </row>
    <row r="60" spans="1:14" ht="13.5" thickBot="1">
      <c r="A60" s="89"/>
      <c r="B60" s="89"/>
      <c r="C60" s="88"/>
      <c r="D60" s="89"/>
      <c r="E60" s="90"/>
      <c r="F60" s="82"/>
      <c r="G60" s="69"/>
      <c r="H60" s="57">
        <f>SUM(H43:H59)</f>
        <v>201</v>
      </c>
      <c r="I60" s="69"/>
      <c r="J60" s="57">
        <f>SUM(J43:J59)</f>
        <v>263</v>
      </c>
      <c r="K60" s="69"/>
      <c r="L60" s="57">
        <f>SUM(L43:L59)</f>
        <v>189</v>
      </c>
      <c r="M60" s="69"/>
      <c r="N60" s="57">
        <f>SUM(N43:N59)</f>
        <v>0</v>
      </c>
    </row>
    <row r="61" spans="1:14" ht="13.5" thickBot="1">
      <c r="A61" s="91"/>
      <c r="B61" s="92" t="s">
        <v>73</v>
      </c>
      <c r="C61" s="194" t="s">
        <v>68</v>
      </c>
      <c r="D61" s="194"/>
      <c r="E61" s="20"/>
      <c r="F61" s="12"/>
      <c r="G61" s="71"/>
      <c r="H61" s="38"/>
      <c r="I61" s="71"/>
      <c r="J61" s="38"/>
      <c r="K61" s="71"/>
      <c r="L61" s="38"/>
      <c r="M61" s="71"/>
      <c r="N61" s="38"/>
    </row>
    <row r="62" spans="1:14">
      <c r="A62" s="11"/>
      <c r="B62" s="11" t="s">
        <v>74</v>
      </c>
      <c r="C62" s="190" t="s">
        <v>100</v>
      </c>
      <c r="D62" s="191"/>
      <c r="E62" s="35"/>
      <c r="F62" s="83">
        <v>3</v>
      </c>
      <c r="G62" s="80">
        <f>'Anbieter A'!K61</f>
        <v>5</v>
      </c>
      <c r="H62" s="84">
        <f t="shared" ref="H62:H69" si="12">SUM(F62*G62)</f>
        <v>15</v>
      </c>
      <c r="I62" s="80">
        <f>'Anbieter B'!K60</f>
        <v>5</v>
      </c>
      <c r="J62" s="84">
        <f t="shared" ref="J62:J69" si="13">SUM(F62*I62)</f>
        <v>15</v>
      </c>
      <c r="K62" s="80">
        <f>'Anbieter C'!K60</f>
        <v>3</v>
      </c>
      <c r="L62" s="84">
        <f t="shared" ref="L62:L69" si="14">SUM(F62*K62)</f>
        <v>9</v>
      </c>
      <c r="M62" s="80"/>
      <c r="N62" s="84">
        <f t="shared" ref="N62:N69" si="15">SUM(F62*M62)</f>
        <v>0</v>
      </c>
    </row>
    <row r="63" spans="1:14">
      <c r="A63" s="11"/>
      <c r="B63" s="11" t="s">
        <v>25</v>
      </c>
      <c r="C63" s="34"/>
      <c r="D63" s="15"/>
      <c r="E63" s="35"/>
      <c r="F63" s="79">
        <v>3</v>
      </c>
      <c r="G63" s="31">
        <f>'Anbieter A'!K62</f>
        <v>4</v>
      </c>
      <c r="H63" s="49">
        <f t="shared" si="12"/>
        <v>12</v>
      </c>
      <c r="I63" s="31">
        <f>'Anbieter B'!K61</f>
        <v>4</v>
      </c>
      <c r="J63" s="49">
        <f t="shared" si="13"/>
        <v>12</v>
      </c>
      <c r="K63" s="31">
        <f>'Anbieter C'!K61</f>
        <v>5</v>
      </c>
      <c r="L63" s="49">
        <f t="shared" si="14"/>
        <v>15</v>
      </c>
      <c r="M63" s="31"/>
      <c r="N63" s="49">
        <f t="shared" si="15"/>
        <v>0</v>
      </c>
    </row>
    <row r="64" spans="1:14">
      <c r="A64" s="11"/>
      <c r="B64" s="11" t="s">
        <v>20</v>
      </c>
      <c r="C64" s="34"/>
      <c r="D64" s="97" t="s">
        <v>91</v>
      </c>
      <c r="E64" s="35"/>
      <c r="F64" s="79">
        <v>2</v>
      </c>
      <c r="G64" s="31">
        <f>'Anbieter A'!K63</f>
        <v>3</v>
      </c>
      <c r="H64" s="49">
        <f t="shared" si="12"/>
        <v>6</v>
      </c>
      <c r="I64" s="31">
        <f>'Anbieter B'!K62</f>
        <v>4</v>
      </c>
      <c r="J64" s="49">
        <f t="shared" si="13"/>
        <v>8</v>
      </c>
      <c r="K64" s="31">
        <f>'Anbieter C'!K62</f>
        <v>3</v>
      </c>
      <c r="L64" s="49">
        <f t="shared" si="14"/>
        <v>6</v>
      </c>
      <c r="M64" s="31"/>
      <c r="N64" s="49">
        <f t="shared" si="15"/>
        <v>0</v>
      </c>
    </row>
    <row r="65" spans="1:14">
      <c r="A65" s="11"/>
      <c r="B65" s="11" t="s">
        <v>26</v>
      </c>
      <c r="C65" s="34"/>
      <c r="D65" s="15">
        <v>20</v>
      </c>
      <c r="E65" s="35"/>
      <c r="F65" s="79">
        <v>2</v>
      </c>
      <c r="G65" s="31">
        <f>'Anbieter A'!K64</f>
        <v>2</v>
      </c>
      <c r="H65" s="49">
        <f t="shared" si="12"/>
        <v>4</v>
      </c>
      <c r="I65" s="31">
        <f>'Anbieter B'!K63</f>
        <v>4</v>
      </c>
      <c r="J65" s="49">
        <f t="shared" si="13"/>
        <v>8</v>
      </c>
      <c r="K65" s="31">
        <f>'Anbieter C'!K63</f>
        <v>3</v>
      </c>
      <c r="L65" s="49">
        <f t="shared" si="14"/>
        <v>6</v>
      </c>
      <c r="M65" s="31"/>
      <c r="N65" s="49">
        <f t="shared" si="15"/>
        <v>0</v>
      </c>
    </row>
    <row r="66" spans="1:14">
      <c r="A66" s="11"/>
      <c r="B66" s="11" t="s">
        <v>27</v>
      </c>
      <c r="C66" s="34"/>
      <c r="D66" s="97" t="s">
        <v>92</v>
      </c>
      <c r="E66" s="35"/>
      <c r="F66" s="79">
        <v>2</v>
      </c>
      <c r="G66" s="31">
        <f>'Anbieter A'!K65</f>
        <v>4</v>
      </c>
      <c r="H66" s="49">
        <f t="shared" si="12"/>
        <v>8</v>
      </c>
      <c r="I66" s="31">
        <f>'Anbieter B'!K64</f>
        <v>4</v>
      </c>
      <c r="J66" s="49">
        <f t="shared" si="13"/>
        <v>8</v>
      </c>
      <c r="K66" s="31">
        <f>'Anbieter C'!K64</f>
        <v>5</v>
      </c>
      <c r="L66" s="49">
        <f t="shared" si="14"/>
        <v>10</v>
      </c>
      <c r="M66" s="31"/>
      <c r="N66" s="49">
        <f t="shared" si="15"/>
        <v>0</v>
      </c>
    </row>
    <row r="67" spans="1:14">
      <c r="A67" s="11"/>
      <c r="B67" s="11" t="s">
        <v>29</v>
      </c>
      <c r="C67" s="34"/>
      <c r="D67" s="15" t="s">
        <v>96</v>
      </c>
      <c r="E67" s="35">
        <f>D65-SUM(F62:F69)</f>
        <v>0</v>
      </c>
      <c r="F67" s="79">
        <v>3</v>
      </c>
      <c r="G67" s="31">
        <f>'Anbieter A'!K66</f>
        <v>3</v>
      </c>
      <c r="H67" s="49">
        <f t="shared" si="12"/>
        <v>9</v>
      </c>
      <c r="I67" s="31">
        <f>'Anbieter B'!K65</f>
        <v>3</v>
      </c>
      <c r="J67" s="49">
        <f t="shared" si="13"/>
        <v>9</v>
      </c>
      <c r="K67" s="31">
        <f>'Anbieter C'!K65</f>
        <v>3</v>
      </c>
      <c r="L67" s="49">
        <f t="shared" si="14"/>
        <v>9</v>
      </c>
      <c r="M67" s="31"/>
      <c r="N67" s="49">
        <f t="shared" si="15"/>
        <v>0</v>
      </c>
    </row>
    <row r="68" spans="1:14">
      <c r="A68" s="11"/>
      <c r="B68" s="11" t="s">
        <v>30</v>
      </c>
      <c r="C68" s="34"/>
      <c r="D68" s="15"/>
      <c r="E68" s="35"/>
      <c r="F68" s="79">
        <v>3</v>
      </c>
      <c r="G68" s="31">
        <f>'Anbieter A'!K67</f>
        <v>4</v>
      </c>
      <c r="H68" s="49">
        <f t="shared" si="12"/>
        <v>12</v>
      </c>
      <c r="I68" s="31">
        <f>'Anbieter B'!K66</f>
        <v>3</v>
      </c>
      <c r="J68" s="49">
        <f t="shared" si="13"/>
        <v>9</v>
      </c>
      <c r="K68" s="31">
        <f>'Anbieter C'!K66</f>
        <v>4</v>
      </c>
      <c r="L68" s="49">
        <f t="shared" si="14"/>
        <v>12</v>
      </c>
      <c r="M68" s="31"/>
      <c r="N68" s="49">
        <f t="shared" si="15"/>
        <v>0</v>
      </c>
    </row>
    <row r="69" spans="1:14" ht="13.5" thickBot="1">
      <c r="A69" s="11"/>
      <c r="B69" s="11" t="s">
        <v>31</v>
      </c>
      <c r="C69" s="36" t="s">
        <v>67</v>
      </c>
      <c r="D69" s="11"/>
      <c r="E69" s="58">
        <v>100</v>
      </c>
      <c r="F69" s="79">
        <v>2</v>
      </c>
      <c r="G69" s="31">
        <f>'Anbieter A'!K68</f>
        <v>3</v>
      </c>
      <c r="H69" s="49">
        <f t="shared" si="12"/>
        <v>6</v>
      </c>
      <c r="I69" s="31">
        <f>'Anbieter B'!K67</f>
        <v>3</v>
      </c>
      <c r="J69" s="49">
        <f t="shared" si="13"/>
        <v>6</v>
      </c>
      <c r="K69" s="31">
        <f>'Anbieter C'!K67</f>
        <v>3</v>
      </c>
      <c r="L69" s="49">
        <f t="shared" si="14"/>
        <v>6</v>
      </c>
      <c r="M69" s="31"/>
      <c r="N69" s="49">
        <f t="shared" si="15"/>
        <v>0</v>
      </c>
    </row>
    <row r="70" spans="1:14" ht="13.5" thickBot="1">
      <c r="A70" s="88"/>
      <c r="B70" s="88"/>
      <c r="C70" s="89"/>
      <c r="D70" s="89"/>
      <c r="E70" s="90"/>
      <c r="F70" s="82"/>
      <c r="G70" s="69"/>
      <c r="H70" s="57">
        <f>SUM(H62:H69)</f>
        <v>72</v>
      </c>
      <c r="I70" s="69"/>
      <c r="J70" s="57">
        <f>SUM(J62:J69)</f>
        <v>75</v>
      </c>
      <c r="K70" s="69"/>
      <c r="L70" s="57">
        <f>SUM(L62:L69)</f>
        <v>73</v>
      </c>
      <c r="M70" s="69"/>
      <c r="N70" s="57">
        <f>SUM(N62:N69)</f>
        <v>0</v>
      </c>
    </row>
    <row r="71" spans="1:14">
      <c r="A71" s="11"/>
      <c r="B71" s="11"/>
      <c r="C71" s="11"/>
      <c r="D71" s="11"/>
      <c r="E71" s="38"/>
      <c r="F71" s="12"/>
      <c r="G71" s="71"/>
      <c r="H71" s="38"/>
      <c r="I71" s="71"/>
      <c r="J71" s="38"/>
      <c r="K71" s="71"/>
      <c r="L71" s="38"/>
      <c r="M71" s="71"/>
      <c r="N71" s="38"/>
    </row>
    <row r="72" spans="1:14" ht="15.75" customHeight="1">
      <c r="B72" s="8" t="s">
        <v>35</v>
      </c>
      <c r="C72" s="36" t="s">
        <v>67</v>
      </c>
      <c r="D72" s="11"/>
      <c r="E72" s="85">
        <f>SUM(E10:E70)</f>
        <v>1000</v>
      </c>
      <c r="G72" s="186">
        <f>H11+H41+H60+H70</f>
        <v>747.57169283613348</v>
      </c>
      <c r="H72" s="187"/>
      <c r="I72" s="186">
        <f>J11+J41+J60+J70</f>
        <v>883.65771486045446</v>
      </c>
      <c r="J72" s="187"/>
      <c r="K72" s="186">
        <f>L11+L41+L60+L70</f>
        <v>751</v>
      </c>
      <c r="L72" s="187"/>
      <c r="M72" s="186">
        <f>N11+N41+N60+N70</f>
        <v>248.63335528848032</v>
      </c>
      <c r="N72" s="187"/>
    </row>
    <row r="73" spans="1:14" ht="15.75" customHeight="1" thickBot="1">
      <c r="B73" s="8" t="s">
        <v>36</v>
      </c>
      <c r="C73" s="8"/>
      <c r="D73" s="8"/>
      <c r="E73" s="42"/>
      <c r="G73" s="192">
        <f>_xlfn.RANK.EQ(G72,G72:L72,)</f>
        <v>3</v>
      </c>
      <c r="H73" s="198"/>
      <c r="I73" s="192">
        <f>_xlfn.RANK.EQ(I72,G72:L72,)</f>
        <v>1</v>
      </c>
      <c r="J73" s="198"/>
      <c r="K73" s="192">
        <f>_xlfn.RANK.EQ(K72,G72:L72,)</f>
        <v>2</v>
      </c>
      <c r="L73" s="198"/>
      <c r="M73" s="192"/>
      <c r="N73" s="193"/>
    </row>
  </sheetData>
  <mergeCells count="26">
    <mergeCell ref="M73:N73"/>
    <mergeCell ref="C61:D61"/>
    <mergeCell ref="O9:P9"/>
    <mergeCell ref="C10:D10"/>
    <mergeCell ref="K6:L6"/>
    <mergeCell ref="C42:D42"/>
    <mergeCell ref="C13:D13"/>
    <mergeCell ref="G73:H73"/>
    <mergeCell ref="I73:J73"/>
    <mergeCell ref="K73:L73"/>
    <mergeCell ref="G7:H7"/>
    <mergeCell ref="I7:J7"/>
    <mergeCell ref="K7:L7"/>
    <mergeCell ref="M6:N6"/>
    <mergeCell ref="M7:N7"/>
    <mergeCell ref="M72:N72"/>
    <mergeCell ref="A1:B1"/>
    <mergeCell ref="G72:H72"/>
    <mergeCell ref="I72:J72"/>
    <mergeCell ref="K72:L72"/>
    <mergeCell ref="O2:P2"/>
    <mergeCell ref="G6:H6"/>
    <mergeCell ref="I6:J6"/>
    <mergeCell ref="C14:D14"/>
    <mergeCell ref="C43:D43"/>
    <mergeCell ref="C62:D62"/>
  </mergeCells>
  <phoneticPr fontId="1" type="noConversion"/>
  <pageMargins left="0.78740157480314965" right="0" top="0" bottom="0" header="0" footer="0"/>
  <pageSetup paperSize="8" scale="77" orientation="landscape" horizontalDpi="360" verticalDpi="360" r:id="rId1"/>
  <headerFooter alignWithMargins="0"/>
  <ignoredErrors>
    <ignoredError sqref="G1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zoomScaleNormal="100" workbookViewId="0">
      <selection activeCell="K37" sqref="K37"/>
    </sheetView>
  </sheetViews>
  <sheetFormatPr baseColWidth="10" defaultRowHeight="12.75"/>
  <cols>
    <col min="1" max="1" width="57.42578125" customWidth="1"/>
  </cols>
  <sheetData>
    <row r="1" spans="1:13" ht="21" thickBot="1">
      <c r="A1" s="59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88" t="s">
        <v>1</v>
      </c>
      <c r="M2" s="188"/>
    </row>
    <row r="3" spans="1:13">
      <c r="A3" s="64" t="s">
        <v>135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19">
        <v>1</v>
      </c>
      <c r="M3" s="21" t="s">
        <v>64</v>
      </c>
    </row>
    <row r="4" spans="1:13">
      <c r="A4" s="7"/>
      <c r="B4" s="23"/>
      <c r="C4" s="23"/>
      <c r="D4" s="23"/>
      <c r="E4" s="23"/>
      <c r="F4" s="23"/>
      <c r="G4" s="23"/>
      <c r="H4" s="23"/>
      <c r="I4" s="23"/>
      <c r="J4" s="23"/>
      <c r="K4" s="23"/>
      <c r="L4" s="19">
        <v>2</v>
      </c>
      <c r="M4" s="22" t="s">
        <v>2</v>
      </c>
    </row>
    <row r="5" spans="1:13">
      <c r="A5" s="64" t="s">
        <v>136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19">
        <v>3</v>
      </c>
      <c r="M5" s="22" t="s">
        <v>3</v>
      </c>
    </row>
    <row r="6" spans="1:13">
      <c r="A6" s="7"/>
      <c r="B6" s="202" t="s">
        <v>147</v>
      </c>
      <c r="C6" s="189"/>
      <c r="D6" s="189"/>
      <c r="E6" s="189"/>
      <c r="F6" s="189"/>
      <c r="G6" s="189"/>
      <c r="H6" s="189"/>
      <c r="I6" s="189"/>
      <c r="J6" s="189"/>
      <c r="K6" s="189"/>
      <c r="L6" s="19">
        <v>4</v>
      </c>
      <c r="M6" s="22" t="s">
        <v>4</v>
      </c>
    </row>
    <row r="7" spans="1:13">
      <c r="A7" s="7"/>
      <c r="B7" s="199" t="s">
        <v>131</v>
      </c>
      <c r="C7" s="199"/>
      <c r="D7" s="199"/>
      <c r="E7" s="199"/>
      <c r="F7" s="199"/>
      <c r="G7" s="199"/>
      <c r="H7" s="199"/>
      <c r="I7" s="199"/>
      <c r="J7" s="199"/>
      <c r="K7" s="199"/>
      <c r="L7" s="19">
        <v>5</v>
      </c>
      <c r="M7" s="22" t="s">
        <v>5</v>
      </c>
    </row>
    <row r="8" spans="1:13">
      <c r="B8" s="51" t="s">
        <v>79</v>
      </c>
      <c r="C8" s="51" t="s">
        <v>80</v>
      </c>
      <c r="D8" s="51" t="s">
        <v>81</v>
      </c>
      <c r="E8" s="51" t="s">
        <v>82</v>
      </c>
      <c r="F8" s="51" t="s">
        <v>83</v>
      </c>
      <c r="G8" s="51" t="s">
        <v>84</v>
      </c>
      <c r="H8" s="51" t="s">
        <v>85</v>
      </c>
      <c r="I8" s="51" t="s">
        <v>86</v>
      </c>
      <c r="J8" s="200" t="s">
        <v>87</v>
      </c>
      <c r="K8" s="201"/>
    </row>
    <row r="9" spans="1:13">
      <c r="A9" s="6"/>
      <c r="B9" s="69"/>
      <c r="C9" s="69"/>
      <c r="D9" s="69"/>
      <c r="E9" s="69"/>
      <c r="F9" s="69"/>
      <c r="G9" s="69"/>
      <c r="H9" s="69"/>
      <c r="I9" s="69"/>
      <c r="J9" s="75" t="s">
        <v>88</v>
      </c>
      <c r="K9" s="75" t="s">
        <v>89</v>
      </c>
      <c r="L9" s="195"/>
      <c r="M9" s="195"/>
    </row>
    <row r="10" spans="1:13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67"/>
      <c r="M10" s="62"/>
    </row>
    <row r="11" spans="1:13">
      <c r="A11" s="73" t="s">
        <v>66</v>
      </c>
      <c r="B11" s="66"/>
      <c r="C11" s="66"/>
      <c r="D11" s="66"/>
      <c r="E11" s="66"/>
      <c r="F11" s="66"/>
      <c r="G11" s="66"/>
      <c r="H11" s="66"/>
      <c r="I11" s="66"/>
      <c r="J11" s="74"/>
      <c r="K11" s="74"/>
      <c r="L11" s="67"/>
      <c r="M11" s="62"/>
    </row>
    <row r="12" spans="1:13">
      <c r="A12" s="14" t="s">
        <v>49</v>
      </c>
      <c r="B12" s="65">
        <v>2</v>
      </c>
      <c r="C12" s="65">
        <v>3</v>
      </c>
      <c r="D12" s="65">
        <v>4</v>
      </c>
      <c r="E12" s="65">
        <v>3</v>
      </c>
      <c r="F12" s="65">
        <v>3</v>
      </c>
      <c r="G12" s="65">
        <v>4</v>
      </c>
      <c r="H12" s="65">
        <v>3</v>
      </c>
      <c r="I12" s="65"/>
      <c r="J12" s="50">
        <f t="shared" ref="J12:J68" si="0">AVERAGE(B12:I12)</f>
        <v>3.1428571428571428</v>
      </c>
      <c r="K12" s="49">
        <f t="shared" ref="K12:K68" si="1">ROUND(AVERAGE(B12:I12),0)</f>
        <v>3</v>
      </c>
      <c r="L12" s="67"/>
      <c r="M12" s="62"/>
    </row>
    <row r="13" spans="1:13">
      <c r="A13" s="11" t="s">
        <v>10</v>
      </c>
      <c r="B13" s="65">
        <v>4</v>
      </c>
      <c r="C13" s="65">
        <v>4</v>
      </c>
      <c r="D13" s="65">
        <v>4</v>
      </c>
      <c r="E13" s="65">
        <v>3</v>
      </c>
      <c r="F13" s="65">
        <v>3</v>
      </c>
      <c r="G13" s="65">
        <v>4</v>
      </c>
      <c r="H13" s="65">
        <v>3</v>
      </c>
      <c r="I13" s="65"/>
      <c r="J13" s="50">
        <f t="shared" si="0"/>
        <v>3.5714285714285716</v>
      </c>
      <c r="K13" s="49">
        <f t="shared" si="1"/>
        <v>4</v>
      </c>
    </row>
    <row r="14" spans="1:13">
      <c r="A14" s="11" t="s">
        <v>11</v>
      </c>
      <c r="B14" s="65">
        <v>4</v>
      </c>
      <c r="C14" s="65">
        <v>4</v>
      </c>
      <c r="D14" s="65">
        <v>4</v>
      </c>
      <c r="E14" s="65">
        <v>3</v>
      </c>
      <c r="F14" s="65">
        <v>4</v>
      </c>
      <c r="G14" s="65">
        <v>3</v>
      </c>
      <c r="H14" s="65">
        <v>4</v>
      </c>
      <c r="I14" s="65"/>
      <c r="J14" s="50">
        <f t="shared" si="0"/>
        <v>3.7142857142857144</v>
      </c>
      <c r="K14" s="49">
        <f t="shared" si="1"/>
        <v>4</v>
      </c>
    </row>
    <row r="15" spans="1:13">
      <c r="A15" s="11" t="s">
        <v>12</v>
      </c>
      <c r="B15" s="65">
        <v>4</v>
      </c>
      <c r="C15" s="65">
        <v>4</v>
      </c>
      <c r="D15" s="65">
        <v>5</v>
      </c>
      <c r="E15" s="65">
        <v>3</v>
      </c>
      <c r="F15" s="65">
        <v>3</v>
      </c>
      <c r="G15" s="65">
        <v>3</v>
      </c>
      <c r="H15" s="65">
        <v>4</v>
      </c>
      <c r="I15" s="65"/>
      <c r="J15" s="50">
        <f t="shared" si="0"/>
        <v>3.7142857142857144</v>
      </c>
      <c r="K15" s="49">
        <f t="shared" si="1"/>
        <v>4</v>
      </c>
    </row>
    <row r="16" spans="1:13">
      <c r="A16" s="11" t="s">
        <v>13</v>
      </c>
      <c r="B16" s="65">
        <v>4</v>
      </c>
      <c r="C16" s="65">
        <v>4</v>
      </c>
      <c r="D16" s="65">
        <v>4</v>
      </c>
      <c r="E16" s="65">
        <v>4</v>
      </c>
      <c r="F16" s="65">
        <v>4</v>
      </c>
      <c r="G16" s="65">
        <v>4</v>
      </c>
      <c r="H16" s="65">
        <v>3</v>
      </c>
      <c r="I16" s="65"/>
      <c r="J16" s="50">
        <f t="shared" si="0"/>
        <v>3.8571428571428572</v>
      </c>
      <c r="K16" s="49">
        <f t="shared" si="1"/>
        <v>4</v>
      </c>
    </row>
    <row r="17" spans="1:11">
      <c r="A17" s="11" t="s">
        <v>50</v>
      </c>
      <c r="B17" s="65">
        <v>4</v>
      </c>
      <c r="C17" s="65">
        <v>4</v>
      </c>
      <c r="D17" s="65">
        <v>5</v>
      </c>
      <c r="E17" s="65">
        <v>4</v>
      </c>
      <c r="F17" s="65">
        <v>4</v>
      </c>
      <c r="G17" s="65">
        <v>4</v>
      </c>
      <c r="H17" s="65">
        <v>4</v>
      </c>
      <c r="I17" s="65"/>
      <c r="J17" s="50">
        <f t="shared" si="0"/>
        <v>4.1428571428571432</v>
      </c>
      <c r="K17" s="49">
        <f t="shared" si="1"/>
        <v>4</v>
      </c>
    </row>
    <row r="18" spans="1:11">
      <c r="A18" s="11" t="s">
        <v>51</v>
      </c>
      <c r="B18" s="65">
        <v>2</v>
      </c>
      <c r="C18" s="65">
        <v>3</v>
      </c>
      <c r="D18" s="65">
        <v>4</v>
      </c>
      <c r="E18" s="65">
        <v>3</v>
      </c>
      <c r="F18" s="65">
        <v>2</v>
      </c>
      <c r="G18" s="65">
        <v>3</v>
      </c>
      <c r="H18" s="65">
        <v>3</v>
      </c>
      <c r="I18" s="65"/>
      <c r="J18" s="50">
        <f t="shared" si="0"/>
        <v>2.8571428571428572</v>
      </c>
      <c r="K18" s="49">
        <f t="shared" si="1"/>
        <v>3</v>
      </c>
    </row>
    <row r="19" spans="1:11">
      <c r="A19" s="11" t="s">
        <v>14</v>
      </c>
      <c r="B19" s="65">
        <v>3</v>
      </c>
      <c r="C19" s="65">
        <v>4</v>
      </c>
      <c r="D19" s="65">
        <v>3</v>
      </c>
      <c r="E19" s="65">
        <v>3</v>
      </c>
      <c r="F19" s="65">
        <v>3</v>
      </c>
      <c r="G19" s="65">
        <v>4</v>
      </c>
      <c r="H19" s="65">
        <v>3</v>
      </c>
      <c r="I19" s="65"/>
      <c r="J19" s="50">
        <f t="shared" si="0"/>
        <v>3.2857142857142856</v>
      </c>
      <c r="K19" s="49">
        <f t="shared" si="1"/>
        <v>3</v>
      </c>
    </row>
    <row r="20" spans="1:11">
      <c r="A20" s="11" t="s">
        <v>20</v>
      </c>
      <c r="B20" s="65">
        <v>4</v>
      </c>
      <c r="C20" s="65">
        <v>3</v>
      </c>
      <c r="D20" s="65">
        <v>4</v>
      </c>
      <c r="E20" s="65">
        <v>3</v>
      </c>
      <c r="F20" s="65">
        <v>4</v>
      </c>
      <c r="G20" s="65">
        <v>3</v>
      </c>
      <c r="H20" s="65">
        <v>3</v>
      </c>
      <c r="I20" s="65"/>
      <c r="J20" s="50">
        <f t="shared" si="0"/>
        <v>3.4285714285714284</v>
      </c>
      <c r="K20" s="49">
        <f t="shared" si="1"/>
        <v>3</v>
      </c>
    </row>
    <row r="21" spans="1:11">
      <c r="A21" s="68"/>
      <c r="B21" s="68"/>
      <c r="C21" s="68"/>
      <c r="D21" s="68"/>
      <c r="E21" s="68"/>
      <c r="F21" s="68"/>
      <c r="G21" s="68"/>
      <c r="H21" s="68"/>
      <c r="I21" s="68"/>
      <c r="J21" s="72"/>
      <c r="K21" s="72"/>
    </row>
    <row r="22" spans="1:11">
      <c r="A22" s="73" t="s">
        <v>21</v>
      </c>
      <c r="B22" s="66"/>
      <c r="C22" s="66"/>
      <c r="D22" s="66"/>
      <c r="E22" s="66"/>
      <c r="F22" s="66"/>
      <c r="G22" s="66"/>
      <c r="H22" s="66"/>
      <c r="I22" s="66"/>
      <c r="J22" s="74"/>
      <c r="K22" s="74"/>
    </row>
    <row r="23" spans="1:11">
      <c r="A23" s="11" t="s">
        <v>22</v>
      </c>
      <c r="B23" s="65">
        <v>4</v>
      </c>
      <c r="C23" s="65">
        <v>4</v>
      </c>
      <c r="D23" s="65">
        <v>4</v>
      </c>
      <c r="E23" s="65">
        <v>4</v>
      </c>
      <c r="F23" s="65">
        <v>4</v>
      </c>
      <c r="G23" s="65">
        <v>4</v>
      </c>
      <c r="H23" s="65">
        <v>4</v>
      </c>
      <c r="I23" s="65"/>
      <c r="J23" s="50">
        <f t="shared" si="0"/>
        <v>4</v>
      </c>
      <c r="K23" s="49">
        <f t="shared" si="1"/>
        <v>4</v>
      </c>
    </row>
    <row r="24" spans="1:11">
      <c r="A24" s="11" t="s">
        <v>23</v>
      </c>
      <c r="B24" s="65">
        <v>4</v>
      </c>
      <c r="C24" s="65">
        <v>4</v>
      </c>
      <c r="D24" s="65">
        <v>4</v>
      </c>
      <c r="E24" s="65">
        <v>4</v>
      </c>
      <c r="F24" s="65">
        <v>4</v>
      </c>
      <c r="G24" s="65">
        <v>4</v>
      </c>
      <c r="H24" s="65">
        <v>4</v>
      </c>
      <c r="I24" s="65"/>
      <c r="J24" s="50">
        <f t="shared" si="0"/>
        <v>4</v>
      </c>
      <c r="K24" s="49">
        <f t="shared" si="1"/>
        <v>4</v>
      </c>
    </row>
    <row r="25" spans="1:11">
      <c r="A25" s="11" t="s">
        <v>47</v>
      </c>
      <c r="B25" s="65">
        <v>4</v>
      </c>
      <c r="C25" s="65">
        <v>4</v>
      </c>
      <c r="D25" s="65">
        <v>4</v>
      </c>
      <c r="E25" s="65">
        <v>4</v>
      </c>
      <c r="F25" s="65">
        <v>4</v>
      </c>
      <c r="G25" s="65">
        <v>4</v>
      </c>
      <c r="H25" s="65">
        <v>3</v>
      </c>
      <c r="I25" s="65"/>
      <c r="J25" s="50">
        <f t="shared" si="0"/>
        <v>3.8571428571428572</v>
      </c>
      <c r="K25" s="49">
        <f t="shared" si="1"/>
        <v>4</v>
      </c>
    </row>
    <row r="26" spans="1:11">
      <c r="A26" s="11" t="s">
        <v>55</v>
      </c>
      <c r="B26" s="65">
        <v>4</v>
      </c>
      <c r="C26" s="65">
        <v>4</v>
      </c>
      <c r="D26" s="65">
        <v>3</v>
      </c>
      <c r="E26" s="65">
        <v>3</v>
      </c>
      <c r="F26" s="65">
        <v>4</v>
      </c>
      <c r="G26" s="65">
        <v>4</v>
      </c>
      <c r="H26" s="65">
        <v>2</v>
      </c>
      <c r="I26" s="65"/>
      <c r="J26" s="50">
        <f t="shared" si="0"/>
        <v>3.4285714285714284</v>
      </c>
      <c r="K26" s="49">
        <f t="shared" si="1"/>
        <v>3</v>
      </c>
    </row>
    <row r="27" spans="1:11">
      <c r="A27" s="11" t="s">
        <v>20</v>
      </c>
      <c r="B27" s="65">
        <v>3</v>
      </c>
      <c r="C27" s="65">
        <v>4</v>
      </c>
      <c r="D27" s="65">
        <v>3</v>
      </c>
      <c r="E27" s="65">
        <v>3</v>
      </c>
      <c r="F27" s="65">
        <v>3</v>
      </c>
      <c r="G27" s="65">
        <v>3</v>
      </c>
      <c r="H27" s="65">
        <v>3</v>
      </c>
      <c r="I27" s="65"/>
      <c r="J27" s="50">
        <f t="shared" si="0"/>
        <v>3.1428571428571428</v>
      </c>
      <c r="K27" s="49">
        <f t="shared" si="1"/>
        <v>3</v>
      </c>
    </row>
    <row r="28" spans="1:11">
      <c r="A28" s="14" t="s">
        <v>24</v>
      </c>
      <c r="B28" s="65">
        <v>4</v>
      </c>
      <c r="C28" s="65">
        <v>3</v>
      </c>
      <c r="D28" s="65">
        <v>4</v>
      </c>
      <c r="E28" s="65">
        <v>4</v>
      </c>
      <c r="F28" s="65">
        <v>4</v>
      </c>
      <c r="G28" s="65">
        <v>4</v>
      </c>
      <c r="H28" s="65">
        <v>4</v>
      </c>
      <c r="I28" s="65"/>
      <c r="J28" s="50">
        <f t="shared" si="0"/>
        <v>3.8571428571428572</v>
      </c>
      <c r="K28" s="49">
        <f t="shared" si="1"/>
        <v>4</v>
      </c>
    </row>
    <row r="29" spans="1:11">
      <c r="A29" s="11" t="s">
        <v>34</v>
      </c>
      <c r="B29" s="65">
        <v>4</v>
      </c>
      <c r="C29" s="65">
        <v>4</v>
      </c>
      <c r="D29" s="65">
        <v>3</v>
      </c>
      <c r="E29" s="65">
        <v>3</v>
      </c>
      <c r="F29" s="65">
        <v>4</v>
      </c>
      <c r="G29" s="65">
        <v>4</v>
      </c>
      <c r="H29" s="65">
        <v>4</v>
      </c>
      <c r="I29" s="65"/>
      <c r="J29" s="50">
        <f t="shared" si="0"/>
        <v>3.7142857142857144</v>
      </c>
      <c r="K29" s="49">
        <f t="shared" si="1"/>
        <v>4</v>
      </c>
    </row>
    <row r="30" spans="1:11">
      <c r="A30" s="11" t="s">
        <v>48</v>
      </c>
      <c r="B30" s="65">
        <v>4</v>
      </c>
      <c r="C30" s="65">
        <v>3</v>
      </c>
      <c r="D30" s="65">
        <v>4</v>
      </c>
      <c r="E30" s="65">
        <v>3</v>
      </c>
      <c r="F30" s="65">
        <v>4</v>
      </c>
      <c r="G30" s="65">
        <v>3</v>
      </c>
      <c r="H30" s="65">
        <v>3</v>
      </c>
      <c r="I30" s="65"/>
      <c r="J30" s="50">
        <f t="shared" si="0"/>
        <v>3.4285714285714284</v>
      </c>
      <c r="K30" s="49">
        <f t="shared" si="1"/>
        <v>3</v>
      </c>
    </row>
    <row r="31" spans="1:11">
      <c r="A31" s="11" t="s">
        <v>56</v>
      </c>
      <c r="B31" s="65">
        <v>4</v>
      </c>
      <c r="C31" s="65">
        <v>4</v>
      </c>
      <c r="D31" s="65">
        <v>4</v>
      </c>
      <c r="E31" s="65">
        <v>4</v>
      </c>
      <c r="F31" s="65">
        <v>4</v>
      </c>
      <c r="G31" s="65">
        <v>4</v>
      </c>
      <c r="H31" s="65">
        <v>4</v>
      </c>
      <c r="I31" s="65"/>
      <c r="J31" s="50">
        <f t="shared" si="0"/>
        <v>4</v>
      </c>
      <c r="K31" s="49">
        <f t="shared" si="1"/>
        <v>4</v>
      </c>
    </row>
    <row r="32" spans="1:11">
      <c r="A32" s="11" t="s">
        <v>20</v>
      </c>
      <c r="B32" s="6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/>
      <c r="J32" s="50">
        <f t="shared" si="0"/>
        <v>0</v>
      </c>
      <c r="K32" s="49">
        <f t="shared" si="1"/>
        <v>0</v>
      </c>
    </row>
    <row r="33" spans="1:11">
      <c r="A33" s="68"/>
      <c r="B33" s="68"/>
      <c r="C33" s="68"/>
      <c r="D33" s="68"/>
      <c r="E33" s="68"/>
      <c r="F33" s="68"/>
      <c r="G33" s="68"/>
      <c r="H33" s="68"/>
      <c r="I33" s="68"/>
      <c r="J33" s="72"/>
      <c r="K33" s="72"/>
    </row>
    <row r="34" spans="1:11">
      <c r="A34" s="73" t="s">
        <v>70</v>
      </c>
      <c r="B34" s="66"/>
      <c r="C34" s="66"/>
      <c r="D34" s="66"/>
      <c r="E34" s="66"/>
      <c r="F34" s="66"/>
      <c r="G34" s="66"/>
      <c r="H34" s="66"/>
      <c r="I34" s="66"/>
      <c r="J34" s="74"/>
      <c r="K34" s="74"/>
    </row>
    <row r="35" spans="1:11">
      <c r="A35" s="14" t="s">
        <v>8</v>
      </c>
      <c r="B35" s="65">
        <v>4</v>
      </c>
      <c r="C35" s="65">
        <v>4</v>
      </c>
      <c r="D35" s="65">
        <v>4</v>
      </c>
      <c r="E35" s="65">
        <v>3</v>
      </c>
      <c r="F35" s="65">
        <v>4</v>
      </c>
      <c r="G35" s="65">
        <v>4</v>
      </c>
      <c r="H35" s="65">
        <v>4</v>
      </c>
      <c r="I35" s="65"/>
      <c r="J35" s="50">
        <f t="shared" si="0"/>
        <v>3.8571428571428572</v>
      </c>
      <c r="K35" s="49">
        <f t="shared" si="1"/>
        <v>4</v>
      </c>
    </row>
    <row r="36" spans="1:11">
      <c r="A36" s="11" t="s">
        <v>71</v>
      </c>
      <c r="B36" s="65">
        <v>4</v>
      </c>
      <c r="C36" s="65">
        <v>4</v>
      </c>
      <c r="D36" s="65">
        <v>4</v>
      </c>
      <c r="E36" s="65">
        <v>3</v>
      </c>
      <c r="F36" s="65">
        <v>3</v>
      </c>
      <c r="G36" s="65">
        <v>4</v>
      </c>
      <c r="H36" s="65">
        <v>4</v>
      </c>
      <c r="I36" s="65"/>
      <c r="J36" s="50">
        <f t="shared" si="0"/>
        <v>3.7142857142857144</v>
      </c>
      <c r="K36" s="49">
        <f t="shared" si="1"/>
        <v>4</v>
      </c>
    </row>
    <row r="37" spans="1:11">
      <c r="A37" s="11" t="s">
        <v>9</v>
      </c>
      <c r="B37" s="65">
        <v>4</v>
      </c>
      <c r="C37" s="65">
        <v>3</v>
      </c>
      <c r="D37" s="65">
        <v>4</v>
      </c>
      <c r="E37" s="65">
        <v>3</v>
      </c>
      <c r="F37" s="65">
        <v>4</v>
      </c>
      <c r="G37" s="65">
        <v>3</v>
      </c>
      <c r="H37" s="65">
        <v>3</v>
      </c>
      <c r="I37" s="65"/>
      <c r="J37" s="50">
        <f t="shared" si="0"/>
        <v>3.4285714285714284</v>
      </c>
      <c r="K37" s="49">
        <f t="shared" si="1"/>
        <v>3</v>
      </c>
    </row>
    <row r="38" spans="1:11">
      <c r="A38" s="11" t="s">
        <v>72</v>
      </c>
      <c r="B38" s="65">
        <v>4</v>
      </c>
      <c r="C38" s="65">
        <v>4</v>
      </c>
      <c r="D38" s="65">
        <v>4</v>
      </c>
      <c r="E38" s="65">
        <v>4</v>
      </c>
      <c r="F38" s="65">
        <v>3</v>
      </c>
      <c r="G38" s="65">
        <v>4</v>
      </c>
      <c r="H38" s="65">
        <v>4</v>
      </c>
      <c r="I38" s="65"/>
      <c r="J38" s="50">
        <f t="shared" si="0"/>
        <v>3.8571428571428572</v>
      </c>
      <c r="K38" s="49">
        <f t="shared" si="1"/>
        <v>4</v>
      </c>
    </row>
    <row r="39" spans="1:11">
      <c r="A39" s="13" t="s">
        <v>137</v>
      </c>
      <c r="B39" s="65">
        <v>4</v>
      </c>
      <c r="C39" s="65">
        <v>4</v>
      </c>
      <c r="D39" s="65">
        <v>4</v>
      </c>
      <c r="E39" s="65">
        <v>3</v>
      </c>
      <c r="F39" s="65">
        <v>3</v>
      </c>
      <c r="G39" s="65">
        <v>4</v>
      </c>
      <c r="H39" s="65">
        <v>3</v>
      </c>
      <c r="I39" s="65"/>
      <c r="J39" s="50">
        <f t="shared" si="0"/>
        <v>3.5714285714285716</v>
      </c>
      <c r="K39" s="49">
        <f t="shared" si="1"/>
        <v>4</v>
      </c>
    </row>
    <row r="40" spans="1:11">
      <c r="A40" s="68"/>
      <c r="B40" s="68"/>
      <c r="C40" s="68"/>
      <c r="D40" s="68"/>
      <c r="E40" s="68"/>
      <c r="F40" s="68"/>
      <c r="G40" s="68"/>
      <c r="H40" s="68"/>
      <c r="I40" s="68"/>
      <c r="J40" s="72"/>
      <c r="K40" s="72"/>
    </row>
    <row r="41" spans="1:11">
      <c r="A41" s="73" t="s">
        <v>76</v>
      </c>
      <c r="B41" s="66"/>
      <c r="C41" s="66"/>
      <c r="D41" s="66"/>
      <c r="E41" s="66"/>
      <c r="F41" s="66"/>
      <c r="G41" s="66"/>
      <c r="H41" s="66"/>
      <c r="I41" s="66"/>
      <c r="J41" s="74"/>
      <c r="K41" s="74"/>
    </row>
    <row r="42" spans="1:11">
      <c r="A42" s="11" t="s">
        <v>10</v>
      </c>
      <c r="B42" s="65">
        <v>3</v>
      </c>
      <c r="C42" s="65">
        <v>3</v>
      </c>
      <c r="D42" s="65">
        <v>4</v>
      </c>
      <c r="E42" s="65">
        <v>3</v>
      </c>
      <c r="F42" s="65">
        <v>4</v>
      </c>
      <c r="G42" s="65">
        <v>4</v>
      </c>
      <c r="H42" s="65">
        <v>3</v>
      </c>
      <c r="I42" s="65"/>
      <c r="J42" s="50">
        <f t="shared" si="0"/>
        <v>3.4285714285714284</v>
      </c>
      <c r="K42" s="49">
        <f t="shared" si="1"/>
        <v>3</v>
      </c>
    </row>
    <row r="43" spans="1:11">
      <c r="A43" s="11" t="s">
        <v>15</v>
      </c>
      <c r="B43" s="65">
        <v>3</v>
      </c>
      <c r="C43" s="65">
        <v>3</v>
      </c>
      <c r="D43" s="65">
        <v>4</v>
      </c>
      <c r="E43" s="65">
        <v>4</v>
      </c>
      <c r="F43" s="65">
        <v>3</v>
      </c>
      <c r="G43" s="65">
        <v>3</v>
      </c>
      <c r="H43" s="65">
        <v>4</v>
      </c>
      <c r="I43" s="65"/>
      <c r="J43" s="50">
        <f t="shared" si="0"/>
        <v>3.4285714285714284</v>
      </c>
      <c r="K43" s="49">
        <f t="shared" si="1"/>
        <v>3</v>
      </c>
    </row>
    <row r="44" spans="1:11">
      <c r="A44" s="11" t="s">
        <v>34</v>
      </c>
      <c r="B44" s="65">
        <v>2</v>
      </c>
      <c r="C44" s="65">
        <v>3</v>
      </c>
      <c r="D44" s="65">
        <v>4</v>
      </c>
      <c r="E44" s="65">
        <v>3</v>
      </c>
      <c r="F44" s="65">
        <v>4</v>
      </c>
      <c r="G44" s="65">
        <v>3</v>
      </c>
      <c r="H44" s="65">
        <v>4</v>
      </c>
      <c r="I44" s="65"/>
      <c r="J44" s="50">
        <f t="shared" si="0"/>
        <v>3.2857142857142856</v>
      </c>
      <c r="K44" s="49">
        <f t="shared" si="1"/>
        <v>3</v>
      </c>
    </row>
    <row r="45" spans="1:11">
      <c r="A45" s="11" t="s">
        <v>17</v>
      </c>
      <c r="B45" s="65">
        <v>4</v>
      </c>
      <c r="C45" s="65">
        <v>4</v>
      </c>
      <c r="D45" s="65">
        <v>5</v>
      </c>
      <c r="E45" s="65">
        <v>4</v>
      </c>
      <c r="F45" s="65">
        <v>4</v>
      </c>
      <c r="G45" s="65">
        <v>4</v>
      </c>
      <c r="H45" s="65">
        <v>4</v>
      </c>
      <c r="I45" s="65"/>
      <c r="J45" s="50">
        <f t="shared" si="0"/>
        <v>4.1428571428571432</v>
      </c>
      <c r="K45" s="49">
        <f t="shared" si="1"/>
        <v>4</v>
      </c>
    </row>
    <row r="46" spans="1:11">
      <c r="A46" s="11" t="s">
        <v>53</v>
      </c>
      <c r="B46" s="65">
        <v>4</v>
      </c>
      <c r="C46" s="65">
        <v>4</v>
      </c>
      <c r="D46" s="65">
        <v>5</v>
      </c>
      <c r="E46" s="65">
        <v>3</v>
      </c>
      <c r="F46" s="65">
        <v>4</v>
      </c>
      <c r="G46" s="65">
        <v>4</v>
      </c>
      <c r="H46" s="65">
        <v>4</v>
      </c>
      <c r="I46" s="65"/>
      <c r="J46" s="50">
        <f t="shared" si="0"/>
        <v>4</v>
      </c>
      <c r="K46" s="49">
        <f t="shared" si="1"/>
        <v>4</v>
      </c>
    </row>
    <row r="47" spans="1:11">
      <c r="A47" s="11" t="s">
        <v>54</v>
      </c>
      <c r="B47" s="65">
        <v>3</v>
      </c>
      <c r="C47" s="65">
        <v>3</v>
      </c>
      <c r="D47" s="65">
        <v>4</v>
      </c>
      <c r="E47" s="65">
        <v>3</v>
      </c>
      <c r="F47" s="65">
        <v>4</v>
      </c>
      <c r="G47" s="65">
        <v>3</v>
      </c>
      <c r="H47" s="65">
        <v>3</v>
      </c>
      <c r="I47" s="65"/>
      <c r="J47" s="50">
        <f t="shared" si="0"/>
        <v>3.2857142857142856</v>
      </c>
      <c r="K47" s="49">
        <f t="shared" si="1"/>
        <v>3</v>
      </c>
    </row>
    <row r="48" spans="1:11">
      <c r="A48" s="11" t="s">
        <v>52</v>
      </c>
      <c r="B48" s="65">
        <v>4</v>
      </c>
      <c r="C48" s="65">
        <v>3</v>
      </c>
      <c r="D48" s="65">
        <v>3</v>
      </c>
      <c r="E48" s="65">
        <v>4</v>
      </c>
      <c r="F48" s="65">
        <v>3</v>
      </c>
      <c r="G48" s="65">
        <v>3</v>
      </c>
      <c r="H48" s="65">
        <v>3</v>
      </c>
      <c r="I48" s="65"/>
      <c r="J48" s="50">
        <f t="shared" si="0"/>
        <v>3.2857142857142856</v>
      </c>
      <c r="K48" s="49">
        <f t="shared" si="1"/>
        <v>3</v>
      </c>
    </row>
    <row r="49" spans="1:11">
      <c r="A49" s="11" t="s">
        <v>18</v>
      </c>
      <c r="B49" s="65">
        <v>4</v>
      </c>
      <c r="C49" s="65">
        <v>4</v>
      </c>
      <c r="D49" s="65">
        <v>4</v>
      </c>
      <c r="E49" s="65">
        <v>3</v>
      </c>
      <c r="F49" s="65">
        <v>4</v>
      </c>
      <c r="G49" s="65">
        <v>4</v>
      </c>
      <c r="H49" s="65">
        <v>3</v>
      </c>
      <c r="I49" s="65"/>
      <c r="J49" s="50">
        <f t="shared" si="0"/>
        <v>3.7142857142857144</v>
      </c>
      <c r="K49" s="49">
        <f t="shared" si="1"/>
        <v>4</v>
      </c>
    </row>
    <row r="50" spans="1:11">
      <c r="A50" s="11" t="s">
        <v>19</v>
      </c>
      <c r="B50" s="65">
        <v>4</v>
      </c>
      <c r="C50" s="65">
        <v>4</v>
      </c>
      <c r="D50" s="65">
        <v>4</v>
      </c>
      <c r="E50" s="65">
        <v>3</v>
      </c>
      <c r="F50" s="65">
        <v>4</v>
      </c>
      <c r="G50" s="65">
        <v>4</v>
      </c>
      <c r="H50" s="65">
        <v>3</v>
      </c>
      <c r="I50" s="65"/>
      <c r="J50" s="50">
        <f t="shared" si="0"/>
        <v>3.7142857142857144</v>
      </c>
      <c r="K50" s="49">
        <f t="shared" si="1"/>
        <v>4</v>
      </c>
    </row>
    <row r="51" spans="1:11">
      <c r="A51" s="11" t="s">
        <v>57</v>
      </c>
      <c r="B51" s="65">
        <v>3</v>
      </c>
      <c r="C51" s="65">
        <v>4</v>
      </c>
      <c r="D51" s="65">
        <v>4</v>
      </c>
      <c r="E51" s="65">
        <v>4</v>
      </c>
      <c r="F51" s="65">
        <v>3</v>
      </c>
      <c r="G51" s="65">
        <v>3</v>
      </c>
      <c r="H51" s="65">
        <v>4</v>
      </c>
      <c r="I51" s="65"/>
      <c r="J51" s="50">
        <f t="shared" si="0"/>
        <v>3.5714285714285716</v>
      </c>
      <c r="K51" s="49">
        <f t="shared" si="1"/>
        <v>4</v>
      </c>
    </row>
    <row r="52" spans="1:11">
      <c r="A52" s="11" t="s">
        <v>58</v>
      </c>
      <c r="B52" s="65">
        <v>4</v>
      </c>
      <c r="C52" s="65">
        <v>4</v>
      </c>
      <c r="D52" s="65">
        <v>4</v>
      </c>
      <c r="E52" s="65">
        <v>3</v>
      </c>
      <c r="F52" s="65">
        <v>3</v>
      </c>
      <c r="G52" s="65">
        <v>4</v>
      </c>
      <c r="H52" s="65">
        <v>3</v>
      </c>
      <c r="I52" s="65"/>
      <c r="J52" s="50">
        <f t="shared" si="0"/>
        <v>3.5714285714285716</v>
      </c>
      <c r="K52" s="49">
        <f t="shared" si="1"/>
        <v>4</v>
      </c>
    </row>
    <row r="53" spans="1:11">
      <c r="A53" s="11" t="s">
        <v>20</v>
      </c>
      <c r="B53" s="65">
        <v>4</v>
      </c>
      <c r="C53" s="65">
        <v>3</v>
      </c>
      <c r="D53" s="65">
        <v>3</v>
      </c>
      <c r="E53" s="65">
        <v>3</v>
      </c>
      <c r="F53" s="65">
        <v>4</v>
      </c>
      <c r="G53" s="65">
        <v>3</v>
      </c>
      <c r="H53" s="65">
        <v>3</v>
      </c>
      <c r="I53" s="65"/>
      <c r="J53" s="50">
        <f t="shared" si="0"/>
        <v>3.2857142857142856</v>
      </c>
      <c r="K53" s="49">
        <f t="shared" si="1"/>
        <v>3</v>
      </c>
    </row>
    <row r="54" spans="1:11">
      <c r="A54" s="16" t="s">
        <v>59</v>
      </c>
      <c r="B54" s="65">
        <v>4</v>
      </c>
      <c r="C54" s="65">
        <v>2</v>
      </c>
      <c r="D54" s="65">
        <v>4</v>
      </c>
      <c r="E54" s="65">
        <v>3</v>
      </c>
      <c r="F54" s="65">
        <v>4</v>
      </c>
      <c r="G54" s="65">
        <v>3</v>
      </c>
      <c r="H54" s="65">
        <v>4</v>
      </c>
      <c r="I54" s="65"/>
      <c r="J54" s="50">
        <f t="shared" si="0"/>
        <v>3.4285714285714284</v>
      </c>
      <c r="K54" s="49">
        <f t="shared" si="1"/>
        <v>3</v>
      </c>
    </row>
    <row r="55" spans="1:11">
      <c r="A55" s="13" t="s">
        <v>60</v>
      </c>
      <c r="B55" s="65">
        <v>3</v>
      </c>
      <c r="C55" s="65">
        <v>2</v>
      </c>
      <c r="D55" s="65">
        <v>3</v>
      </c>
      <c r="E55" s="65">
        <v>3</v>
      </c>
      <c r="F55" s="65">
        <v>3</v>
      </c>
      <c r="G55" s="65">
        <v>3</v>
      </c>
      <c r="H55" s="65">
        <v>3</v>
      </c>
      <c r="I55" s="65"/>
      <c r="J55" s="50">
        <f t="shared" si="0"/>
        <v>2.8571428571428572</v>
      </c>
      <c r="K55" s="49">
        <f t="shared" si="1"/>
        <v>3</v>
      </c>
    </row>
    <row r="56" spans="1:11">
      <c r="A56" s="16" t="s">
        <v>61</v>
      </c>
      <c r="B56" s="65">
        <v>4</v>
      </c>
      <c r="C56" s="65">
        <v>4</v>
      </c>
      <c r="D56" s="65">
        <v>3</v>
      </c>
      <c r="E56" s="65">
        <v>3</v>
      </c>
      <c r="F56" s="65">
        <v>4</v>
      </c>
      <c r="G56" s="65">
        <v>3</v>
      </c>
      <c r="H56" s="65">
        <v>4</v>
      </c>
      <c r="I56" s="65"/>
      <c r="J56" s="50">
        <f t="shared" si="0"/>
        <v>3.5714285714285716</v>
      </c>
      <c r="K56" s="49">
        <f t="shared" si="1"/>
        <v>4</v>
      </c>
    </row>
    <row r="57" spans="1:11">
      <c r="A57" s="13" t="s">
        <v>62</v>
      </c>
      <c r="B57" s="65">
        <v>3</v>
      </c>
      <c r="C57" s="65">
        <v>4</v>
      </c>
      <c r="D57" s="65">
        <v>5</v>
      </c>
      <c r="E57" s="65">
        <v>3</v>
      </c>
      <c r="F57" s="65">
        <v>3</v>
      </c>
      <c r="G57" s="65">
        <v>4</v>
      </c>
      <c r="H57" s="65">
        <v>3</v>
      </c>
      <c r="I57" s="65"/>
      <c r="J57" s="50">
        <f t="shared" si="0"/>
        <v>3.5714285714285716</v>
      </c>
      <c r="K57" s="49">
        <f t="shared" si="1"/>
        <v>4</v>
      </c>
    </row>
    <row r="58" spans="1:11">
      <c r="A58" s="169" t="s">
        <v>119</v>
      </c>
      <c r="B58" s="65">
        <v>2</v>
      </c>
      <c r="C58" s="65">
        <v>2</v>
      </c>
      <c r="D58" s="65">
        <v>2</v>
      </c>
      <c r="E58" s="65">
        <v>2</v>
      </c>
      <c r="F58" s="65">
        <v>2</v>
      </c>
      <c r="G58" s="65">
        <v>2</v>
      </c>
      <c r="H58" s="65">
        <v>2</v>
      </c>
      <c r="I58" s="65"/>
      <c r="J58" s="50">
        <f t="shared" si="0"/>
        <v>2</v>
      </c>
      <c r="K58" s="49">
        <f t="shared" si="1"/>
        <v>2</v>
      </c>
    </row>
    <row r="59" spans="1:11">
      <c r="A59" s="68"/>
      <c r="B59" s="68"/>
      <c r="C59" s="68"/>
      <c r="D59" s="68"/>
      <c r="E59" s="68"/>
      <c r="F59" s="68"/>
      <c r="G59" s="68"/>
      <c r="H59" s="68"/>
      <c r="I59" s="68"/>
      <c r="J59" s="72"/>
      <c r="K59" s="72"/>
    </row>
    <row r="60" spans="1:11">
      <c r="A60" s="73" t="s">
        <v>73</v>
      </c>
      <c r="B60" s="66"/>
      <c r="C60" s="66"/>
      <c r="D60" s="66"/>
      <c r="E60" s="66"/>
      <c r="F60" s="66"/>
      <c r="G60" s="66"/>
      <c r="H60" s="66"/>
      <c r="I60" s="66"/>
      <c r="J60" s="74"/>
      <c r="K60" s="74"/>
    </row>
    <row r="61" spans="1:11">
      <c r="A61" s="11" t="s">
        <v>74</v>
      </c>
      <c r="B61" s="65">
        <v>5</v>
      </c>
      <c r="C61" s="65"/>
      <c r="D61" s="65"/>
      <c r="E61" s="65"/>
      <c r="F61" s="65"/>
      <c r="G61" s="65"/>
      <c r="H61" s="65"/>
      <c r="I61" s="65"/>
      <c r="J61" s="50">
        <f t="shared" si="0"/>
        <v>5</v>
      </c>
      <c r="K61" s="49">
        <f t="shared" si="1"/>
        <v>5</v>
      </c>
    </row>
    <row r="62" spans="1:11">
      <c r="A62" s="11" t="s">
        <v>25</v>
      </c>
      <c r="B62" s="65">
        <v>4</v>
      </c>
      <c r="C62" s="65"/>
      <c r="D62" s="65"/>
      <c r="E62" s="65"/>
      <c r="F62" s="65"/>
      <c r="G62" s="65"/>
      <c r="H62" s="65"/>
      <c r="I62" s="65"/>
      <c r="J62" s="50">
        <f t="shared" si="0"/>
        <v>4</v>
      </c>
      <c r="K62" s="49">
        <f t="shared" si="1"/>
        <v>4</v>
      </c>
    </row>
    <row r="63" spans="1:11">
      <c r="A63" s="11" t="s">
        <v>20</v>
      </c>
      <c r="B63" s="65">
        <v>3</v>
      </c>
      <c r="C63" s="65"/>
      <c r="D63" s="65"/>
      <c r="E63" s="65"/>
      <c r="F63" s="65"/>
      <c r="G63" s="65"/>
      <c r="H63" s="65"/>
      <c r="I63" s="65"/>
      <c r="J63" s="50">
        <f t="shared" si="0"/>
        <v>3</v>
      </c>
      <c r="K63" s="49">
        <f t="shared" si="1"/>
        <v>3</v>
      </c>
    </row>
    <row r="64" spans="1:11">
      <c r="A64" s="11" t="s">
        <v>26</v>
      </c>
      <c r="B64" s="65">
        <v>2</v>
      </c>
      <c r="C64" s="65"/>
      <c r="D64" s="65"/>
      <c r="E64" s="65"/>
      <c r="F64" s="65"/>
      <c r="G64" s="65"/>
      <c r="H64" s="65"/>
      <c r="I64" s="65"/>
      <c r="J64" s="50">
        <f t="shared" si="0"/>
        <v>2</v>
      </c>
      <c r="K64" s="49">
        <f t="shared" si="1"/>
        <v>2</v>
      </c>
    </row>
    <row r="65" spans="1:11">
      <c r="A65" s="11" t="s">
        <v>27</v>
      </c>
      <c r="B65" s="65">
        <v>4</v>
      </c>
      <c r="C65" s="65"/>
      <c r="D65" s="65"/>
      <c r="E65" s="65"/>
      <c r="F65" s="65"/>
      <c r="G65" s="65"/>
      <c r="H65" s="65"/>
      <c r="I65" s="65"/>
      <c r="J65" s="50">
        <f t="shared" si="0"/>
        <v>4</v>
      </c>
      <c r="K65" s="49">
        <f t="shared" si="1"/>
        <v>4</v>
      </c>
    </row>
    <row r="66" spans="1:11">
      <c r="A66" s="11" t="s">
        <v>29</v>
      </c>
      <c r="B66" s="65">
        <v>3</v>
      </c>
      <c r="C66" s="65"/>
      <c r="D66" s="65"/>
      <c r="E66" s="65"/>
      <c r="F66" s="65"/>
      <c r="G66" s="65"/>
      <c r="H66" s="65"/>
      <c r="I66" s="65"/>
      <c r="J66" s="50">
        <f t="shared" si="0"/>
        <v>3</v>
      </c>
      <c r="K66" s="49">
        <f t="shared" si="1"/>
        <v>3</v>
      </c>
    </row>
    <row r="67" spans="1:11">
      <c r="A67" s="11" t="s">
        <v>30</v>
      </c>
      <c r="B67" s="65">
        <v>4</v>
      </c>
      <c r="C67" s="65"/>
      <c r="D67" s="65"/>
      <c r="E67" s="65"/>
      <c r="F67" s="65"/>
      <c r="G67" s="65"/>
      <c r="H67" s="65"/>
      <c r="I67" s="65"/>
      <c r="J67" s="50">
        <f t="shared" si="0"/>
        <v>4</v>
      </c>
      <c r="K67" s="49">
        <f t="shared" si="1"/>
        <v>4</v>
      </c>
    </row>
    <row r="68" spans="1:11">
      <c r="A68" s="11" t="s">
        <v>31</v>
      </c>
      <c r="B68" s="65">
        <v>3</v>
      </c>
      <c r="C68" s="65"/>
      <c r="D68" s="65"/>
      <c r="E68" s="65"/>
      <c r="F68" s="65"/>
      <c r="G68" s="65"/>
      <c r="H68" s="65"/>
      <c r="I68" s="65"/>
      <c r="J68" s="50">
        <f t="shared" si="0"/>
        <v>3</v>
      </c>
      <c r="K68" s="49">
        <f t="shared" si="1"/>
        <v>3</v>
      </c>
    </row>
  </sheetData>
  <mergeCells count="5">
    <mergeCell ref="L9:M9"/>
    <mergeCell ref="J8:K8"/>
    <mergeCell ref="L2:M2"/>
    <mergeCell ref="B6:K6"/>
    <mergeCell ref="B7:K7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activeCell="B5" sqref="B5"/>
    </sheetView>
  </sheetViews>
  <sheetFormatPr baseColWidth="10" defaultRowHeight="12.75"/>
  <cols>
    <col min="1" max="1" width="57.42578125" customWidth="1"/>
  </cols>
  <sheetData>
    <row r="1" spans="1:13" ht="21" thickBot="1">
      <c r="A1" s="59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88" t="s">
        <v>1</v>
      </c>
      <c r="M2" s="188"/>
    </row>
    <row r="3" spans="1:13">
      <c r="A3" s="64" t="s">
        <v>135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19">
        <v>1</v>
      </c>
      <c r="M3" s="21" t="s">
        <v>64</v>
      </c>
    </row>
    <row r="4" spans="1:13">
      <c r="A4" s="7"/>
      <c r="B4" s="23"/>
      <c r="C4" s="23"/>
      <c r="D4" s="23"/>
      <c r="E4" s="23"/>
      <c r="F4" s="23"/>
      <c r="G4" s="23"/>
      <c r="H4" s="23"/>
      <c r="I4" s="23"/>
      <c r="J4" s="23"/>
      <c r="K4" s="23"/>
      <c r="L4" s="19">
        <v>2</v>
      </c>
      <c r="M4" s="22" t="s">
        <v>2</v>
      </c>
    </row>
    <row r="5" spans="1:13">
      <c r="A5" s="64" t="s">
        <v>136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19">
        <v>3</v>
      </c>
      <c r="M5" s="22" t="s">
        <v>3</v>
      </c>
    </row>
    <row r="6" spans="1:13">
      <c r="A6" s="7"/>
      <c r="B6" s="202" t="s">
        <v>148</v>
      </c>
      <c r="C6" s="189"/>
      <c r="D6" s="189"/>
      <c r="E6" s="189"/>
      <c r="F6" s="189"/>
      <c r="G6" s="189"/>
      <c r="H6" s="189"/>
      <c r="I6" s="189"/>
      <c r="J6" s="189"/>
      <c r="K6" s="189"/>
      <c r="L6" s="19">
        <v>4</v>
      </c>
      <c r="M6" s="22" t="s">
        <v>4</v>
      </c>
    </row>
    <row r="7" spans="1:13">
      <c r="A7" s="7"/>
      <c r="B7" s="199" t="s">
        <v>132</v>
      </c>
      <c r="C7" s="199"/>
      <c r="D7" s="199"/>
      <c r="E7" s="199"/>
      <c r="F7" s="199"/>
      <c r="G7" s="199"/>
      <c r="H7" s="199"/>
      <c r="I7" s="199"/>
      <c r="J7" s="199"/>
      <c r="K7" s="199"/>
      <c r="L7" s="19">
        <v>5</v>
      </c>
      <c r="M7" s="22" t="s">
        <v>5</v>
      </c>
    </row>
    <row r="8" spans="1:13">
      <c r="B8" s="51" t="s">
        <v>79</v>
      </c>
      <c r="C8" s="51" t="s">
        <v>80</v>
      </c>
      <c r="D8" s="51" t="s">
        <v>81</v>
      </c>
      <c r="E8" s="51" t="s">
        <v>82</v>
      </c>
      <c r="F8" s="51" t="s">
        <v>83</v>
      </c>
      <c r="G8" s="51" t="s">
        <v>84</v>
      </c>
      <c r="H8" s="51" t="s">
        <v>85</v>
      </c>
      <c r="I8" s="51" t="s">
        <v>86</v>
      </c>
      <c r="J8" s="200" t="s">
        <v>87</v>
      </c>
      <c r="K8" s="201"/>
    </row>
    <row r="9" spans="1:13">
      <c r="A9" s="6"/>
      <c r="B9" s="69"/>
      <c r="C9" s="69"/>
      <c r="D9" s="69"/>
      <c r="E9" s="69"/>
      <c r="F9" s="69"/>
      <c r="G9" s="69"/>
      <c r="H9" s="69"/>
      <c r="I9" s="69"/>
      <c r="J9" s="75" t="s">
        <v>88</v>
      </c>
      <c r="K9" s="75" t="s">
        <v>89</v>
      </c>
      <c r="L9" s="195"/>
      <c r="M9" s="195"/>
    </row>
    <row r="10" spans="1:13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67"/>
      <c r="M10" s="62"/>
    </row>
    <row r="11" spans="1:13">
      <c r="A11" s="73" t="s">
        <v>66</v>
      </c>
      <c r="B11" s="66"/>
      <c r="C11" s="66"/>
      <c r="D11" s="66"/>
      <c r="E11" s="66"/>
      <c r="F11" s="66"/>
      <c r="G11" s="66"/>
      <c r="H11" s="66"/>
      <c r="I11" s="66"/>
      <c r="J11" s="74"/>
      <c r="K11" s="74"/>
      <c r="L11" s="67"/>
      <c r="M11" s="62"/>
    </row>
    <row r="12" spans="1:13">
      <c r="A12" s="14" t="s">
        <v>49</v>
      </c>
      <c r="B12" s="65">
        <v>5</v>
      </c>
      <c r="C12" s="65">
        <v>5</v>
      </c>
      <c r="D12" s="65">
        <v>5</v>
      </c>
      <c r="E12" s="65">
        <v>4</v>
      </c>
      <c r="F12" s="65">
        <v>5</v>
      </c>
      <c r="G12" s="65">
        <v>5</v>
      </c>
      <c r="H12" s="65">
        <v>4</v>
      </c>
      <c r="I12" s="65"/>
      <c r="J12" s="50">
        <f t="shared" ref="J12:J67" si="0">AVERAGE(B12:I12)</f>
        <v>4.7142857142857144</v>
      </c>
      <c r="K12" s="49">
        <f t="shared" ref="K12:K67" si="1">ROUND(AVERAGE(B12:I12),0)</f>
        <v>5</v>
      </c>
      <c r="L12" s="67"/>
      <c r="M12" s="62"/>
    </row>
    <row r="13" spans="1:13">
      <c r="A13" s="11" t="s">
        <v>10</v>
      </c>
      <c r="B13" s="65">
        <v>4</v>
      </c>
      <c r="C13" s="65">
        <v>5</v>
      </c>
      <c r="D13" s="65">
        <v>4</v>
      </c>
      <c r="E13" s="65">
        <v>4</v>
      </c>
      <c r="F13" s="65">
        <v>5</v>
      </c>
      <c r="G13" s="65">
        <v>4</v>
      </c>
      <c r="H13" s="65">
        <v>4</v>
      </c>
      <c r="I13" s="65"/>
      <c r="J13" s="50">
        <f t="shared" si="0"/>
        <v>4.2857142857142856</v>
      </c>
      <c r="K13" s="49">
        <f t="shared" si="1"/>
        <v>4</v>
      </c>
    </row>
    <row r="14" spans="1:13">
      <c r="A14" s="11" t="s">
        <v>11</v>
      </c>
      <c r="B14" s="65">
        <v>4</v>
      </c>
      <c r="C14" s="65">
        <v>4</v>
      </c>
      <c r="D14" s="65">
        <v>4</v>
      </c>
      <c r="E14" s="65">
        <v>3</v>
      </c>
      <c r="F14" s="65">
        <v>4</v>
      </c>
      <c r="G14" s="65">
        <v>4</v>
      </c>
      <c r="H14" s="65">
        <v>5</v>
      </c>
      <c r="I14" s="65"/>
      <c r="J14" s="50">
        <f t="shared" si="0"/>
        <v>4</v>
      </c>
      <c r="K14" s="49">
        <f t="shared" si="1"/>
        <v>4</v>
      </c>
    </row>
    <row r="15" spans="1:13">
      <c r="A15" s="11" t="s">
        <v>12</v>
      </c>
      <c r="B15" s="65">
        <v>4</v>
      </c>
      <c r="C15" s="65">
        <v>5</v>
      </c>
      <c r="D15" s="65">
        <v>5</v>
      </c>
      <c r="E15" s="65">
        <v>4</v>
      </c>
      <c r="F15" s="65">
        <v>4</v>
      </c>
      <c r="G15" s="65">
        <v>4</v>
      </c>
      <c r="H15" s="65">
        <v>5</v>
      </c>
      <c r="I15" s="65"/>
      <c r="J15" s="50">
        <f t="shared" si="0"/>
        <v>4.4285714285714288</v>
      </c>
      <c r="K15" s="49">
        <f t="shared" si="1"/>
        <v>4</v>
      </c>
    </row>
    <row r="16" spans="1:13">
      <c r="A16" s="11" t="s">
        <v>13</v>
      </c>
      <c r="B16" s="65">
        <v>5</v>
      </c>
      <c r="C16" s="65">
        <v>5</v>
      </c>
      <c r="D16" s="65">
        <v>5</v>
      </c>
      <c r="E16" s="65">
        <v>4</v>
      </c>
      <c r="F16" s="65">
        <v>4</v>
      </c>
      <c r="G16" s="65">
        <v>4</v>
      </c>
      <c r="H16" s="65">
        <v>5</v>
      </c>
      <c r="I16" s="65"/>
      <c r="J16" s="50">
        <f t="shared" si="0"/>
        <v>4.5714285714285712</v>
      </c>
      <c r="K16" s="49">
        <f t="shared" si="1"/>
        <v>5</v>
      </c>
    </row>
    <row r="17" spans="1:11">
      <c r="A17" s="11" t="s">
        <v>50</v>
      </c>
      <c r="B17" s="65">
        <v>5</v>
      </c>
      <c r="C17" s="65">
        <v>4</v>
      </c>
      <c r="D17" s="65">
        <v>5</v>
      </c>
      <c r="E17" s="65">
        <v>5</v>
      </c>
      <c r="F17" s="65">
        <v>4</v>
      </c>
      <c r="G17" s="65">
        <v>4</v>
      </c>
      <c r="H17" s="65">
        <v>5</v>
      </c>
      <c r="I17" s="65"/>
      <c r="J17" s="50">
        <f t="shared" si="0"/>
        <v>4.5714285714285712</v>
      </c>
      <c r="K17" s="49">
        <f t="shared" si="1"/>
        <v>5</v>
      </c>
    </row>
    <row r="18" spans="1:11">
      <c r="A18" s="11" t="s">
        <v>51</v>
      </c>
      <c r="B18" s="65">
        <v>5</v>
      </c>
      <c r="C18" s="65">
        <v>5</v>
      </c>
      <c r="D18" s="65">
        <v>5</v>
      </c>
      <c r="E18" s="65">
        <v>5</v>
      </c>
      <c r="F18" s="65">
        <v>4</v>
      </c>
      <c r="G18" s="65">
        <v>5</v>
      </c>
      <c r="H18" s="65">
        <v>4</v>
      </c>
      <c r="I18" s="65"/>
      <c r="J18" s="50">
        <f t="shared" si="0"/>
        <v>4.7142857142857144</v>
      </c>
      <c r="K18" s="49">
        <f t="shared" si="1"/>
        <v>5</v>
      </c>
    </row>
    <row r="19" spans="1:11">
      <c r="A19" s="11" t="s">
        <v>14</v>
      </c>
      <c r="B19" s="65">
        <v>4</v>
      </c>
      <c r="C19" s="65">
        <v>4</v>
      </c>
      <c r="D19" s="65">
        <v>4</v>
      </c>
      <c r="E19" s="65">
        <v>3</v>
      </c>
      <c r="F19" s="65">
        <v>5</v>
      </c>
      <c r="G19" s="65">
        <v>4</v>
      </c>
      <c r="H19" s="65">
        <v>4</v>
      </c>
      <c r="I19" s="65"/>
      <c r="J19" s="50">
        <f t="shared" si="0"/>
        <v>4</v>
      </c>
      <c r="K19" s="49">
        <f t="shared" si="1"/>
        <v>4</v>
      </c>
    </row>
    <row r="20" spans="1:11">
      <c r="A20" s="11" t="s">
        <v>20</v>
      </c>
      <c r="B20" s="65">
        <v>5</v>
      </c>
      <c r="C20" s="65">
        <v>5</v>
      </c>
      <c r="D20" s="65">
        <v>4</v>
      </c>
      <c r="E20" s="65">
        <v>4</v>
      </c>
      <c r="F20" s="65">
        <v>4</v>
      </c>
      <c r="G20" s="65">
        <v>4</v>
      </c>
      <c r="H20" s="65">
        <v>4</v>
      </c>
      <c r="I20" s="65"/>
      <c r="J20" s="50">
        <f t="shared" si="0"/>
        <v>4.2857142857142856</v>
      </c>
      <c r="K20" s="49">
        <f t="shared" si="1"/>
        <v>4</v>
      </c>
    </row>
    <row r="21" spans="1:11">
      <c r="A21" s="68"/>
      <c r="B21" s="68"/>
      <c r="C21" s="68"/>
      <c r="D21" s="68"/>
      <c r="E21" s="68"/>
      <c r="F21" s="68"/>
      <c r="G21" s="68"/>
      <c r="H21" s="68"/>
      <c r="I21" s="68"/>
      <c r="J21" s="72"/>
      <c r="K21" s="72"/>
    </row>
    <row r="22" spans="1:11">
      <c r="A22" s="73" t="s">
        <v>21</v>
      </c>
      <c r="B22" s="66"/>
      <c r="C22" s="66"/>
      <c r="D22" s="66"/>
      <c r="E22" s="66"/>
      <c r="F22" s="66"/>
      <c r="G22" s="66"/>
      <c r="H22" s="66"/>
      <c r="I22" s="66"/>
      <c r="J22" s="74"/>
      <c r="K22" s="74"/>
    </row>
    <row r="23" spans="1:11">
      <c r="A23" s="11" t="s">
        <v>22</v>
      </c>
      <c r="B23" s="65">
        <v>5</v>
      </c>
      <c r="C23" s="65">
        <v>5</v>
      </c>
      <c r="D23" s="65">
        <v>5</v>
      </c>
      <c r="E23" s="65">
        <v>4</v>
      </c>
      <c r="F23" s="65">
        <v>4</v>
      </c>
      <c r="G23" s="65">
        <v>4</v>
      </c>
      <c r="H23" s="65">
        <v>5</v>
      </c>
      <c r="I23" s="65"/>
      <c r="J23" s="50">
        <f t="shared" si="0"/>
        <v>4.5714285714285712</v>
      </c>
      <c r="K23" s="49">
        <f t="shared" si="1"/>
        <v>5</v>
      </c>
    </row>
    <row r="24" spans="1:11">
      <c r="A24" s="11" t="s">
        <v>23</v>
      </c>
      <c r="B24" s="65">
        <v>5</v>
      </c>
      <c r="C24" s="65">
        <v>5</v>
      </c>
      <c r="D24" s="65">
        <v>4</v>
      </c>
      <c r="E24" s="65">
        <v>4</v>
      </c>
      <c r="F24" s="65">
        <v>4</v>
      </c>
      <c r="G24" s="65">
        <v>4</v>
      </c>
      <c r="H24" s="65">
        <v>5</v>
      </c>
      <c r="I24" s="65"/>
      <c r="J24" s="50">
        <f t="shared" si="0"/>
        <v>4.4285714285714288</v>
      </c>
      <c r="K24" s="49">
        <f t="shared" si="1"/>
        <v>4</v>
      </c>
    </row>
    <row r="25" spans="1:11">
      <c r="A25" s="11" t="s">
        <v>47</v>
      </c>
      <c r="B25" s="65">
        <v>4</v>
      </c>
      <c r="C25" s="65">
        <v>4</v>
      </c>
      <c r="D25" s="65">
        <v>4</v>
      </c>
      <c r="E25" s="65">
        <v>4</v>
      </c>
      <c r="F25" s="65">
        <v>4</v>
      </c>
      <c r="G25" s="65">
        <v>4</v>
      </c>
      <c r="H25" s="65">
        <v>4</v>
      </c>
      <c r="I25" s="65"/>
      <c r="J25" s="50">
        <f t="shared" si="0"/>
        <v>4</v>
      </c>
      <c r="K25" s="49">
        <f t="shared" si="1"/>
        <v>4</v>
      </c>
    </row>
    <row r="26" spans="1:11">
      <c r="A26" s="11" t="s">
        <v>55</v>
      </c>
      <c r="B26" s="65">
        <v>4</v>
      </c>
      <c r="C26" s="65">
        <v>5</v>
      </c>
      <c r="D26" s="65">
        <v>3</v>
      </c>
      <c r="E26" s="65">
        <v>3</v>
      </c>
      <c r="F26" s="65">
        <v>4</v>
      </c>
      <c r="G26" s="65">
        <v>4</v>
      </c>
      <c r="H26" s="65">
        <v>4</v>
      </c>
      <c r="I26" s="65"/>
      <c r="J26" s="50">
        <f t="shared" si="0"/>
        <v>3.8571428571428572</v>
      </c>
      <c r="K26" s="49">
        <f t="shared" si="1"/>
        <v>4</v>
      </c>
    </row>
    <row r="27" spans="1:11">
      <c r="A27" s="11" t="s">
        <v>20</v>
      </c>
      <c r="B27" s="65">
        <v>4</v>
      </c>
      <c r="C27" s="65">
        <v>5</v>
      </c>
      <c r="D27" s="65">
        <v>4</v>
      </c>
      <c r="E27" s="65">
        <v>4</v>
      </c>
      <c r="F27" s="65">
        <v>4</v>
      </c>
      <c r="G27" s="65">
        <v>5</v>
      </c>
      <c r="H27" s="65">
        <v>5</v>
      </c>
      <c r="I27" s="65"/>
      <c r="J27" s="50">
        <f t="shared" si="0"/>
        <v>4.4285714285714288</v>
      </c>
      <c r="K27" s="49">
        <f t="shared" si="1"/>
        <v>4</v>
      </c>
    </row>
    <row r="28" spans="1:11">
      <c r="A28" s="14" t="s">
        <v>24</v>
      </c>
      <c r="B28" s="65">
        <v>5</v>
      </c>
      <c r="C28" s="65">
        <v>5</v>
      </c>
      <c r="D28" s="65">
        <v>4</v>
      </c>
      <c r="E28" s="65">
        <v>4</v>
      </c>
      <c r="F28" s="65">
        <v>4</v>
      </c>
      <c r="G28" s="65">
        <v>4</v>
      </c>
      <c r="H28" s="65">
        <v>5</v>
      </c>
      <c r="I28" s="65"/>
      <c r="J28" s="50">
        <f t="shared" si="0"/>
        <v>4.4285714285714288</v>
      </c>
      <c r="K28" s="49">
        <f t="shared" si="1"/>
        <v>4</v>
      </c>
    </row>
    <row r="29" spans="1:11">
      <c r="A29" s="11" t="s">
        <v>34</v>
      </c>
      <c r="B29" s="65">
        <v>4</v>
      </c>
      <c r="C29" s="65">
        <v>4</v>
      </c>
      <c r="D29" s="65">
        <v>4</v>
      </c>
      <c r="E29" s="65">
        <v>3</v>
      </c>
      <c r="F29" s="65">
        <v>4</v>
      </c>
      <c r="G29" s="65">
        <v>4</v>
      </c>
      <c r="H29" s="65">
        <v>4</v>
      </c>
      <c r="I29" s="65"/>
      <c r="J29" s="50">
        <f t="shared" si="0"/>
        <v>3.8571428571428572</v>
      </c>
      <c r="K29" s="49">
        <f t="shared" si="1"/>
        <v>4</v>
      </c>
    </row>
    <row r="30" spans="1:11">
      <c r="A30" s="11" t="s">
        <v>48</v>
      </c>
      <c r="B30" s="65">
        <v>4</v>
      </c>
      <c r="C30" s="65">
        <v>4</v>
      </c>
      <c r="D30" s="65">
        <v>4</v>
      </c>
      <c r="E30" s="65">
        <v>4</v>
      </c>
      <c r="F30" s="65">
        <v>4</v>
      </c>
      <c r="G30" s="65">
        <v>4</v>
      </c>
      <c r="H30" s="65">
        <v>5</v>
      </c>
      <c r="I30" s="65"/>
      <c r="J30" s="50">
        <f t="shared" si="0"/>
        <v>4.1428571428571432</v>
      </c>
      <c r="K30" s="49">
        <f t="shared" si="1"/>
        <v>4</v>
      </c>
    </row>
    <row r="31" spans="1:11">
      <c r="A31" s="11" t="s">
        <v>56</v>
      </c>
      <c r="B31" s="65">
        <v>4</v>
      </c>
      <c r="C31" s="65">
        <v>4</v>
      </c>
      <c r="D31" s="65">
        <v>4</v>
      </c>
      <c r="E31" s="65">
        <v>4</v>
      </c>
      <c r="F31" s="65">
        <v>5</v>
      </c>
      <c r="G31" s="65">
        <v>4</v>
      </c>
      <c r="H31" s="65">
        <v>4</v>
      </c>
      <c r="I31" s="65"/>
      <c r="J31" s="50">
        <f t="shared" si="0"/>
        <v>4.1428571428571432</v>
      </c>
      <c r="K31" s="49">
        <f t="shared" si="1"/>
        <v>4</v>
      </c>
    </row>
    <row r="32" spans="1:11">
      <c r="A32" s="68"/>
      <c r="B32" s="68"/>
      <c r="C32" s="68"/>
      <c r="D32" s="68"/>
      <c r="E32" s="68"/>
      <c r="F32" s="68"/>
      <c r="G32" s="68"/>
      <c r="H32" s="68"/>
      <c r="I32" s="68"/>
      <c r="J32" s="72"/>
      <c r="K32" s="72"/>
    </row>
    <row r="33" spans="1:11">
      <c r="A33" s="73" t="s">
        <v>70</v>
      </c>
      <c r="B33" s="66"/>
      <c r="C33" s="66"/>
      <c r="D33" s="66"/>
      <c r="E33" s="66"/>
      <c r="F33" s="66"/>
      <c r="G33" s="66"/>
      <c r="H33" s="66"/>
      <c r="I33" s="66"/>
      <c r="J33" s="74"/>
      <c r="K33" s="74"/>
    </row>
    <row r="34" spans="1:11">
      <c r="A34" s="14" t="s">
        <v>8</v>
      </c>
      <c r="B34" s="65">
        <v>4</v>
      </c>
      <c r="C34" s="65">
        <v>4</v>
      </c>
      <c r="D34" s="65">
        <v>4</v>
      </c>
      <c r="E34" s="65">
        <v>3</v>
      </c>
      <c r="F34" s="65">
        <v>4</v>
      </c>
      <c r="G34" s="65">
        <v>4</v>
      </c>
      <c r="H34" s="65">
        <v>4</v>
      </c>
      <c r="I34" s="65"/>
      <c r="J34" s="50">
        <f t="shared" si="0"/>
        <v>3.8571428571428572</v>
      </c>
      <c r="K34" s="49">
        <f t="shared" si="1"/>
        <v>4</v>
      </c>
    </row>
    <row r="35" spans="1:11">
      <c r="A35" s="11" t="s">
        <v>71</v>
      </c>
      <c r="B35" s="65">
        <v>4</v>
      </c>
      <c r="C35" s="65">
        <v>4</v>
      </c>
      <c r="D35" s="65">
        <v>4</v>
      </c>
      <c r="E35" s="65">
        <v>3</v>
      </c>
      <c r="F35" s="65">
        <v>4</v>
      </c>
      <c r="G35" s="65">
        <v>4</v>
      </c>
      <c r="H35" s="65">
        <v>4</v>
      </c>
      <c r="I35" s="65"/>
      <c r="J35" s="50">
        <f t="shared" si="0"/>
        <v>3.8571428571428572</v>
      </c>
      <c r="K35" s="49">
        <f t="shared" si="1"/>
        <v>4</v>
      </c>
    </row>
    <row r="36" spans="1:11">
      <c r="A36" s="11" t="s">
        <v>9</v>
      </c>
      <c r="B36" s="65">
        <v>4</v>
      </c>
      <c r="C36" s="65">
        <v>5</v>
      </c>
      <c r="D36" s="65">
        <v>4</v>
      </c>
      <c r="E36" s="65">
        <v>4</v>
      </c>
      <c r="F36" s="65">
        <v>4</v>
      </c>
      <c r="G36" s="65">
        <v>5</v>
      </c>
      <c r="H36" s="65">
        <v>5</v>
      </c>
      <c r="I36" s="65"/>
      <c r="J36" s="50">
        <f t="shared" si="0"/>
        <v>4.4285714285714288</v>
      </c>
      <c r="K36" s="49">
        <f t="shared" si="1"/>
        <v>4</v>
      </c>
    </row>
    <row r="37" spans="1:11">
      <c r="A37" s="11" t="s">
        <v>72</v>
      </c>
      <c r="B37" s="65">
        <v>4</v>
      </c>
      <c r="C37" s="65">
        <v>5</v>
      </c>
      <c r="D37" s="65">
        <v>4</v>
      </c>
      <c r="E37" s="65">
        <v>5</v>
      </c>
      <c r="F37" s="65">
        <v>5</v>
      </c>
      <c r="G37" s="65">
        <v>4</v>
      </c>
      <c r="H37" s="65">
        <v>4</v>
      </c>
      <c r="I37" s="65"/>
      <c r="J37" s="50">
        <f t="shared" si="0"/>
        <v>4.4285714285714288</v>
      </c>
      <c r="K37" s="49">
        <f t="shared" si="1"/>
        <v>4</v>
      </c>
    </row>
    <row r="38" spans="1:11">
      <c r="A38" s="13" t="s">
        <v>137</v>
      </c>
      <c r="B38" s="65">
        <v>5</v>
      </c>
      <c r="C38" s="65">
        <v>4</v>
      </c>
      <c r="D38" s="65">
        <v>4</v>
      </c>
      <c r="E38" s="65">
        <v>4</v>
      </c>
      <c r="F38" s="65">
        <v>4</v>
      </c>
      <c r="G38" s="65">
        <v>4</v>
      </c>
      <c r="H38" s="65">
        <v>4</v>
      </c>
      <c r="I38" s="65"/>
      <c r="J38" s="50">
        <f t="shared" si="0"/>
        <v>4.1428571428571432</v>
      </c>
      <c r="K38" s="49">
        <f t="shared" si="1"/>
        <v>4</v>
      </c>
    </row>
    <row r="39" spans="1:11">
      <c r="A39" s="68"/>
      <c r="B39" s="68"/>
      <c r="C39" s="68"/>
      <c r="D39" s="68"/>
      <c r="E39" s="68"/>
      <c r="F39" s="68"/>
      <c r="G39" s="68"/>
      <c r="H39" s="68"/>
      <c r="I39" s="68"/>
      <c r="J39" s="72"/>
      <c r="K39" s="72"/>
    </row>
    <row r="40" spans="1:11">
      <c r="A40" s="73" t="s">
        <v>76</v>
      </c>
      <c r="B40" s="66"/>
      <c r="C40" s="66"/>
      <c r="D40" s="66"/>
      <c r="E40" s="66"/>
      <c r="F40" s="66"/>
      <c r="G40" s="66"/>
      <c r="H40" s="66"/>
      <c r="I40" s="66"/>
      <c r="J40" s="74"/>
      <c r="K40" s="74"/>
    </row>
    <row r="41" spans="1:11">
      <c r="A41" s="11" t="s">
        <v>10</v>
      </c>
      <c r="B41" s="65">
        <v>5</v>
      </c>
      <c r="C41" s="65">
        <v>4</v>
      </c>
      <c r="D41" s="65">
        <v>5</v>
      </c>
      <c r="E41" s="65">
        <v>5</v>
      </c>
      <c r="F41" s="65">
        <v>5</v>
      </c>
      <c r="G41" s="65">
        <v>4</v>
      </c>
      <c r="H41" s="65">
        <v>4</v>
      </c>
      <c r="I41" s="65"/>
      <c r="J41" s="50">
        <f t="shared" si="0"/>
        <v>4.5714285714285712</v>
      </c>
      <c r="K41" s="49">
        <f t="shared" si="1"/>
        <v>5</v>
      </c>
    </row>
    <row r="42" spans="1:11">
      <c r="A42" s="11" t="s">
        <v>15</v>
      </c>
      <c r="B42" s="65">
        <v>5</v>
      </c>
      <c r="C42" s="65">
        <v>5</v>
      </c>
      <c r="D42" s="65">
        <v>5</v>
      </c>
      <c r="E42" s="65">
        <v>5</v>
      </c>
      <c r="F42" s="65">
        <v>4</v>
      </c>
      <c r="G42" s="65">
        <v>5</v>
      </c>
      <c r="H42" s="65">
        <v>5</v>
      </c>
      <c r="I42" s="65"/>
      <c r="J42" s="50">
        <f t="shared" si="0"/>
        <v>4.8571428571428568</v>
      </c>
      <c r="K42" s="49">
        <f t="shared" si="1"/>
        <v>5</v>
      </c>
    </row>
    <row r="43" spans="1:11">
      <c r="A43" s="11" t="s">
        <v>34</v>
      </c>
      <c r="B43" s="65">
        <v>4</v>
      </c>
      <c r="C43" s="65">
        <v>4</v>
      </c>
      <c r="D43" s="65">
        <v>4</v>
      </c>
      <c r="E43" s="65">
        <v>4</v>
      </c>
      <c r="F43" s="65">
        <v>4</v>
      </c>
      <c r="G43" s="65">
        <v>4</v>
      </c>
      <c r="H43" s="65">
        <v>4</v>
      </c>
      <c r="I43" s="65"/>
      <c r="J43" s="50">
        <f t="shared" si="0"/>
        <v>4</v>
      </c>
      <c r="K43" s="49">
        <f t="shared" si="1"/>
        <v>4</v>
      </c>
    </row>
    <row r="44" spans="1:11">
      <c r="A44" s="11" t="s">
        <v>17</v>
      </c>
      <c r="B44" s="65">
        <v>4</v>
      </c>
      <c r="C44" s="65">
        <v>4</v>
      </c>
      <c r="D44" s="65">
        <v>5</v>
      </c>
      <c r="E44" s="65">
        <v>4</v>
      </c>
      <c r="F44" s="65">
        <v>4</v>
      </c>
      <c r="G44" s="65">
        <v>5</v>
      </c>
      <c r="H44" s="65">
        <v>4</v>
      </c>
      <c r="I44" s="65"/>
      <c r="J44" s="50">
        <f t="shared" si="0"/>
        <v>4.2857142857142856</v>
      </c>
      <c r="K44" s="49">
        <f t="shared" si="1"/>
        <v>4</v>
      </c>
    </row>
    <row r="45" spans="1:11">
      <c r="A45" s="11" t="s">
        <v>53</v>
      </c>
      <c r="B45" s="65">
        <v>4</v>
      </c>
      <c r="C45" s="65">
        <v>4</v>
      </c>
      <c r="D45" s="65">
        <v>5</v>
      </c>
      <c r="E45" s="65">
        <v>4</v>
      </c>
      <c r="F45" s="65">
        <v>4</v>
      </c>
      <c r="G45" s="65">
        <v>5</v>
      </c>
      <c r="H45" s="65">
        <v>4</v>
      </c>
      <c r="I45" s="65"/>
      <c r="J45" s="50">
        <f t="shared" si="0"/>
        <v>4.2857142857142856</v>
      </c>
      <c r="K45" s="49">
        <f t="shared" si="1"/>
        <v>4</v>
      </c>
    </row>
    <row r="46" spans="1:11">
      <c r="A46" s="11" t="s">
        <v>54</v>
      </c>
      <c r="B46" s="65">
        <v>5</v>
      </c>
      <c r="C46" s="65">
        <v>5</v>
      </c>
      <c r="D46" s="65">
        <v>5</v>
      </c>
      <c r="E46" s="65">
        <v>5</v>
      </c>
      <c r="F46" s="65">
        <v>5</v>
      </c>
      <c r="G46" s="65">
        <v>4</v>
      </c>
      <c r="H46" s="65">
        <v>5</v>
      </c>
      <c r="I46" s="65"/>
      <c r="J46" s="50">
        <f t="shared" si="0"/>
        <v>4.8571428571428568</v>
      </c>
      <c r="K46" s="49">
        <f t="shared" si="1"/>
        <v>5</v>
      </c>
    </row>
    <row r="47" spans="1:11">
      <c r="A47" s="11" t="s">
        <v>52</v>
      </c>
      <c r="B47" s="65">
        <v>5</v>
      </c>
      <c r="C47" s="65">
        <v>5</v>
      </c>
      <c r="D47" s="65">
        <v>5</v>
      </c>
      <c r="E47" s="65">
        <v>4</v>
      </c>
      <c r="F47" s="65">
        <v>5</v>
      </c>
      <c r="G47" s="65">
        <v>5</v>
      </c>
      <c r="H47" s="65">
        <v>4</v>
      </c>
      <c r="I47" s="65"/>
      <c r="J47" s="50">
        <f t="shared" si="0"/>
        <v>4.7142857142857144</v>
      </c>
      <c r="K47" s="49">
        <f t="shared" si="1"/>
        <v>5</v>
      </c>
    </row>
    <row r="48" spans="1:11">
      <c r="A48" s="11" t="s">
        <v>18</v>
      </c>
      <c r="B48" s="65">
        <v>4</v>
      </c>
      <c r="C48" s="65">
        <v>5</v>
      </c>
      <c r="D48" s="65">
        <v>5</v>
      </c>
      <c r="E48" s="65">
        <v>4</v>
      </c>
      <c r="F48" s="65">
        <v>4</v>
      </c>
      <c r="G48" s="65">
        <v>4</v>
      </c>
      <c r="H48" s="65">
        <v>4</v>
      </c>
      <c r="I48" s="65"/>
      <c r="J48" s="50">
        <f t="shared" si="0"/>
        <v>4.2857142857142856</v>
      </c>
      <c r="K48" s="49">
        <f t="shared" si="1"/>
        <v>4</v>
      </c>
    </row>
    <row r="49" spans="1:11">
      <c r="A49" s="11" t="s">
        <v>19</v>
      </c>
      <c r="B49" s="65">
        <v>5</v>
      </c>
      <c r="C49" s="65">
        <v>5</v>
      </c>
      <c r="D49" s="65">
        <v>4</v>
      </c>
      <c r="E49" s="65">
        <v>4</v>
      </c>
      <c r="F49" s="65">
        <v>5</v>
      </c>
      <c r="G49" s="65">
        <v>4</v>
      </c>
      <c r="H49" s="65">
        <v>5</v>
      </c>
      <c r="I49" s="65"/>
      <c r="J49" s="50">
        <f t="shared" si="0"/>
        <v>4.5714285714285712</v>
      </c>
      <c r="K49" s="49">
        <f t="shared" si="1"/>
        <v>5</v>
      </c>
    </row>
    <row r="50" spans="1:11">
      <c r="A50" s="11" t="s">
        <v>57</v>
      </c>
      <c r="B50" s="65">
        <v>4</v>
      </c>
      <c r="C50" s="65">
        <v>4</v>
      </c>
      <c r="D50" s="65">
        <v>4</v>
      </c>
      <c r="E50" s="65">
        <v>4</v>
      </c>
      <c r="F50" s="65">
        <v>4</v>
      </c>
      <c r="G50" s="65">
        <v>4</v>
      </c>
      <c r="H50" s="65">
        <v>4</v>
      </c>
      <c r="I50" s="65"/>
      <c r="J50" s="50">
        <f t="shared" si="0"/>
        <v>4</v>
      </c>
      <c r="K50" s="49">
        <f t="shared" si="1"/>
        <v>4</v>
      </c>
    </row>
    <row r="51" spans="1:11">
      <c r="A51" s="11" t="s">
        <v>58</v>
      </c>
      <c r="B51" s="65">
        <v>5</v>
      </c>
      <c r="C51" s="65">
        <v>5</v>
      </c>
      <c r="D51" s="65">
        <v>4</v>
      </c>
      <c r="E51" s="65">
        <v>4</v>
      </c>
      <c r="F51" s="65">
        <v>5</v>
      </c>
      <c r="G51" s="65">
        <v>4</v>
      </c>
      <c r="H51" s="65">
        <v>4</v>
      </c>
      <c r="I51" s="65"/>
      <c r="J51" s="50">
        <f t="shared" si="0"/>
        <v>4.4285714285714288</v>
      </c>
      <c r="K51" s="49">
        <f t="shared" si="1"/>
        <v>4</v>
      </c>
    </row>
    <row r="52" spans="1:11">
      <c r="A52" s="11" t="s">
        <v>20</v>
      </c>
      <c r="B52" s="65">
        <v>5</v>
      </c>
      <c r="C52" s="65">
        <v>4</v>
      </c>
      <c r="D52" s="65">
        <v>4</v>
      </c>
      <c r="E52" s="65">
        <v>4</v>
      </c>
      <c r="F52" s="65">
        <v>4</v>
      </c>
      <c r="G52" s="65">
        <v>4</v>
      </c>
      <c r="H52" s="65">
        <v>4</v>
      </c>
      <c r="I52" s="65"/>
      <c r="J52" s="50">
        <f t="shared" si="0"/>
        <v>4.1428571428571432</v>
      </c>
      <c r="K52" s="49">
        <f t="shared" si="1"/>
        <v>4</v>
      </c>
    </row>
    <row r="53" spans="1:11">
      <c r="A53" s="16" t="s">
        <v>59</v>
      </c>
      <c r="B53" s="65">
        <v>5</v>
      </c>
      <c r="C53" s="65">
        <v>5</v>
      </c>
      <c r="D53" s="65">
        <v>4</v>
      </c>
      <c r="E53" s="65">
        <v>3</v>
      </c>
      <c r="F53" s="65">
        <v>4</v>
      </c>
      <c r="G53" s="65">
        <v>4</v>
      </c>
      <c r="H53" s="65">
        <v>5</v>
      </c>
      <c r="I53" s="65"/>
      <c r="J53" s="50">
        <f t="shared" si="0"/>
        <v>4.2857142857142856</v>
      </c>
      <c r="K53" s="49">
        <f t="shared" si="1"/>
        <v>4</v>
      </c>
    </row>
    <row r="54" spans="1:11">
      <c r="A54" s="13" t="s">
        <v>60</v>
      </c>
      <c r="B54" s="65">
        <v>5</v>
      </c>
      <c r="C54" s="65">
        <v>4</v>
      </c>
      <c r="D54" s="65">
        <v>5</v>
      </c>
      <c r="E54" s="65">
        <v>4</v>
      </c>
      <c r="F54" s="65">
        <v>4</v>
      </c>
      <c r="G54" s="65">
        <v>5</v>
      </c>
      <c r="H54" s="65">
        <v>4</v>
      </c>
      <c r="I54" s="65"/>
      <c r="J54" s="50">
        <f t="shared" si="0"/>
        <v>4.4285714285714288</v>
      </c>
      <c r="K54" s="49">
        <f t="shared" si="1"/>
        <v>4</v>
      </c>
    </row>
    <row r="55" spans="1:11">
      <c r="A55" s="16" t="s">
        <v>61</v>
      </c>
      <c r="B55" s="65">
        <v>4</v>
      </c>
      <c r="C55" s="65">
        <v>5</v>
      </c>
      <c r="D55" s="65">
        <v>5</v>
      </c>
      <c r="E55" s="65">
        <v>4</v>
      </c>
      <c r="F55" s="65">
        <v>4</v>
      </c>
      <c r="G55" s="65">
        <v>4</v>
      </c>
      <c r="H55" s="65">
        <v>5</v>
      </c>
      <c r="I55" s="65"/>
      <c r="J55" s="50">
        <f t="shared" si="0"/>
        <v>4.4285714285714288</v>
      </c>
      <c r="K55" s="49">
        <f t="shared" si="1"/>
        <v>4</v>
      </c>
    </row>
    <row r="56" spans="1:11">
      <c r="A56" s="13" t="s">
        <v>62</v>
      </c>
      <c r="B56" s="65">
        <v>5</v>
      </c>
      <c r="C56" s="65">
        <v>4</v>
      </c>
      <c r="D56" s="65">
        <v>4</v>
      </c>
      <c r="E56" s="65">
        <v>4</v>
      </c>
      <c r="F56" s="65">
        <v>4</v>
      </c>
      <c r="G56" s="65">
        <v>4</v>
      </c>
      <c r="H56" s="65">
        <v>5</v>
      </c>
      <c r="I56" s="65"/>
      <c r="J56" s="50">
        <f t="shared" si="0"/>
        <v>4.2857142857142856</v>
      </c>
      <c r="K56" s="49">
        <f t="shared" si="1"/>
        <v>4</v>
      </c>
    </row>
    <row r="57" spans="1:11">
      <c r="A57" s="169" t="s">
        <v>119</v>
      </c>
      <c r="B57" s="65">
        <v>5</v>
      </c>
      <c r="C57" s="65">
        <v>5</v>
      </c>
      <c r="D57" s="65">
        <v>5</v>
      </c>
      <c r="E57" s="65">
        <v>5</v>
      </c>
      <c r="F57" s="65">
        <v>5</v>
      </c>
      <c r="G57" s="65">
        <v>5</v>
      </c>
      <c r="H57" s="65">
        <v>5</v>
      </c>
      <c r="I57" s="65"/>
      <c r="J57" s="50">
        <f t="shared" si="0"/>
        <v>5</v>
      </c>
      <c r="K57" s="49">
        <f t="shared" si="1"/>
        <v>5</v>
      </c>
    </row>
    <row r="58" spans="1:11">
      <c r="A58" s="68"/>
      <c r="B58" s="68"/>
      <c r="C58" s="68"/>
      <c r="D58" s="68"/>
      <c r="E58" s="68"/>
      <c r="F58" s="68"/>
      <c r="G58" s="68"/>
      <c r="H58" s="68"/>
      <c r="I58" s="68"/>
      <c r="J58" s="72"/>
      <c r="K58" s="72"/>
    </row>
    <row r="59" spans="1:11">
      <c r="A59" s="73" t="s">
        <v>73</v>
      </c>
      <c r="B59" s="66"/>
      <c r="C59" s="66"/>
      <c r="D59" s="66"/>
      <c r="E59" s="66"/>
      <c r="F59" s="66"/>
      <c r="G59" s="66"/>
      <c r="H59" s="66"/>
      <c r="I59" s="66"/>
      <c r="J59" s="74"/>
      <c r="K59" s="74"/>
    </row>
    <row r="60" spans="1:11">
      <c r="A60" s="11" t="s">
        <v>74</v>
      </c>
      <c r="B60" s="65">
        <v>5</v>
      </c>
      <c r="C60" s="65"/>
      <c r="D60" s="65"/>
      <c r="E60" s="65"/>
      <c r="F60" s="65"/>
      <c r="G60" s="65"/>
      <c r="H60" s="65"/>
      <c r="I60" s="65"/>
      <c r="J60" s="50">
        <f t="shared" si="0"/>
        <v>5</v>
      </c>
      <c r="K60" s="49">
        <f t="shared" si="1"/>
        <v>5</v>
      </c>
    </row>
    <row r="61" spans="1:11">
      <c r="A61" s="11" t="s">
        <v>25</v>
      </c>
      <c r="B61" s="65">
        <v>4</v>
      </c>
      <c r="C61" s="65"/>
      <c r="D61" s="65"/>
      <c r="E61" s="65"/>
      <c r="F61" s="65"/>
      <c r="G61" s="65"/>
      <c r="H61" s="65"/>
      <c r="I61" s="65"/>
      <c r="J61" s="50">
        <f t="shared" si="0"/>
        <v>4</v>
      </c>
      <c r="K61" s="49">
        <f t="shared" si="1"/>
        <v>4</v>
      </c>
    </row>
    <row r="62" spans="1:11">
      <c r="A62" s="11" t="s">
        <v>20</v>
      </c>
      <c r="B62" s="65">
        <v>4</v>
      </c>
      <c r="C62" s="65"/>
      <c r="D62" s="65"/>
      <c r="E62" s="65"/>
      <c r="F62" s="65"/>
      <c r="G62" s="65"/>
      <c r="H62" s="65"/>
      <c r="I62" s="65"/>
      <c r="J62" s="50">
        <f t="shared" si="0"/>
        <v>4</v>
      </c>
      <c r="K62" s="49">
        <f t="shared" si="1"/>
        <v>4</v>
      </c>
    </row>
    <row r="63" spans="1:11">
      <c r="A63" s="11" t="s">
        <v>26</v>
      </c>
      <c r="B63" s="65">
        <v>4</v>
      </c>
      <c r="C63" s="65"/>
      <c r="D63" s="65"/>
      <c r="E63" s="65"/>
      <c r="F63" s="65"/>
      <c r="G63" s="65"/>
      <c r="H63" s="65"/>
      <c r="I63" s="65"/>
      <c r="J63" s="50">
        <f t="shared" si="0"/>
        <v>4</v>
      </c>
      <c r="K63" s="49">
        <f t="shared" si="1"/>
        <v>4</v>
      </c>
    </row>
    <row r="64" spans="1:11">
      <c r="A64" s="11" t="s">
        <v>27</v>
      </c>
      <c r="B64" s="65">
        <v>4</v>
      </c>
      <c r="C64" s="65"/>
      <c r="D64" s="65"/>
      <c r="E64" s="65"/>
      <c r="F64" s="65"/>
      <c r="G64" s="65"/>
      <c r="H64" s="65"/>
      <c r="I64" s="65"/>
      <c r="J64" s="50">
        <f t="shared" si="0"/>
        <v>4</v>
      </c>
      <c r="K64" s="49">
        <f t="shared" si="1"/>
        <v>4</v>
      </c>
    </row>
    <row r="65" spans="1:12">
      <c r="A65" s="11" t="s">
        <v>29</v>
      </c>
      <c r="B65" s="65">
        <v>3</v>
      </c>
      <c r="C65" s="65"/>
      <c r="D65" s="65"/>
      <c r="E65" s="65"/>
      <c r="F65" s="65"/>
      <c r="G65" s="65"/>
      <c r="H65" s="65"/>
      <c r="I65" s="65"/>
      <c r="J65" s="50">
        <f t="shared" si="0"/>
        <v>3</v>
      </c>
      <c r="K65" s="49">
        <f t="shared" si="1"/>
        <v>3</v>
      </c>
    </row>
    <row r="66" spans="1:12">
      <c r="A66" s="11" t="s">
        <v>30</v>
      </c>
      <c r="B66" s="65">
        <v>3</v>
      </c>
      <c r="C66" s="65"/>
      <c r="D66" s="65"/>
      <c r="E66" s="65"/>
      <c r="F66" s="65"/>
      <c r="G66" s="65"/>
      <c r="H66" s="65"/>
      <c r="I66" s="65"/>
      <c r="J66" s="50">
        <f t="shared" si="0"/>
        <v>3</v>
      </c>
      <c r="K66" s="49">
        <f t="shared" si="1"/>
        <v>3</v>
      </c>
    </row>
    <row r="67" spans="1:12">
      <c r="A67" s="11" t="s">
        <v>31</v>
      </c>
      <c r="B67" s="65">
        <v>3</v>
      </c>
      <c r="C67" s="65"/>
      <c r="D67" s="65"/>
      <c r="E67" s="65"/>
      <c r="F67" s="65"/>
      <c r="G67" s="65"/>
      <c r="H67" s="65"/>
      <c r="I67" s="65"/>
      <c r="J67" s="50">
        <f t="shared" si="0"/>
        <v>3</v>
      </c>
      <c r="K67" s="49">
        <f t="shared" si="1"/>
        <v>3</v>
      </c>
    </row>
    <row r="68" spans="1:1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>
      <c r="A70" s="16"/>
      <c r="B70" s="16"/>
      <c r="C70" s="16"/>
      <c r="D70" s="16"/>
      <c r="E70" s="16"/>
      <c r="F70" s="16"/>
      <c r="G70" s="16"/>
      <c r="H70" s="16"/>
    </row>
  </sheetData>
  <mergeCells count="5">
    <mergeCell ref="L2:M2"/>
    <mergeCell ref="B6:K6"/>
    <mergeCell ref="B7:K7"/>
    <mergeCell ref="J8:K8"/>
    <mergeCell ref="L9:M9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zoomScale="90" zoomScaleNormal="90" workbookViewId="0">
      <selection activeCell="B5" sqref="B5"/>
    </sheetView>
  </sheetViews>
  <sheetFormatPr baseColWidth="10" defaultColWidth="11.42578125" defaultRowHeight="12.75"/>
  <cols>
    <col min="1" max="1" width="57.42578125" style="16" customWidth="1"/>
    <col min="2" max="16384" width="11.42578125" style="16"/>
  </cols>
  <sheetData>
    <row r="1" spans="1:13" ht="21" thickBot="1">
      <c r="A1" s="59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/>
      <c r="M1"/>
    </row>
    <row r="2" spans="1:13">
      <c r="A2"/>
      <c r="B2" s="1"/>
      <c r="C2" s="1"/>
      <c r="D2" s="1"/>
      <c r="E2" s="1"/>
      <c r="F2" s="1"/>
      <c r="G2" s="1"/>
      <c r="H2" s="1"/>
      <c r="I2" s="1"/>
      <c r="J2" s="1"/>
      <c r="K2" s="1"/>
      <c r="L2" s="188" t="s">
        <v>1</v>
      </c>
      <c r="M2" s="188"/>
    </row>
    <row r="3" spans="1:13">
      <c r="A3" s="64" t="s">
        <v>135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19">
        <v>1</v>
      </c>
      <c r="M3" s="21" t="s">
        <v>64</v>
      </c>
    </row>
    <row r="4" spans="1:13">
      <c r="A4" s="7"/>
      <c r="B4" s="23"/>
      <c r="C4" s="23"/>
      <c r="D4" s="23"/>
      <c r="E4" s="23"/>
      <c r="F4" s="23"/>
      <c r="G4" s="23"/>
      <c r="H4" s="23"/>
      <c r="I4" s="23"/>
      <c r="J4" s="23"/>
      <c r="K4" s="23"/>
      <c r="L4" s="19">
        <v>2</v>
      </c>
      <c r="M4" s="22" t="s">
        <v>2</v>
      </c>
    </row>
    <row r="5" spans="1:13">
      <c r="A5" s="64" t="s">
        <v>136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19">
        <v>3</v>
      </c>
      <c r="M5" s="22" t="s">
        <v>3</v>
      </c>
    </row>
    <row r="6" spans="1:13">
      <c r="A6" s="7"/>
      <c r="B6" s="202" t="s">
        <v>149</v>
      </c>
      <c r="C6" s="189"/>
      <c r="D6" s="189"/>
      <c r="E6" s="189"/>
      <c r="F6" s="189"/>
      <c r="G6" s="189"/>
      <c r="H6" s="189"/>
      <c r="I6" s="189"/>
      <c r="J6" s="189"/>
      <c r="K6" s="189"/>
      <c r="L6" s="19">
        <v>4</v>
      </c>
      <c r="M6" s="22" t="s">
        <v>4</v>
      </c>
    </row>
    <row r="7" spans="1:13">
      <c r="A7" s="7"/>
      <c r="B7" s="199" t="s">
        <v>134</v>
      </c>
      <c r="C7" s="199"/>
      <c r="D7" s="199"/>
      <c r="E7" s="199"/>
      <c r="F7" s="199"/>
      <c r="G7" s="199"/>
      <c r="H7" s="199"/>
      <c r="I7" s="199"/>
      <c r="J7" s="199"/>
      <c r="K7" s="199"/>
      <c r="L7" s="19">
        <v>5</v>
      </c>
      <c r="M7" s="22" t="s">
        <v>5</v>
      </c>
    </row>
    <row r="8" spans="1:13">
      <c r="A8"/>
      <c r="B8" s="51" t="s">
        <v>79</v>
      </c>
      <c r="C8" s="51" t="s">
        <v>80</v>
      </c>
      <c r="D8" s="51" t="s">
        <v>81</v>
      </c>
      <c r="E8" s="51" t="s">
        <v>82</v>
      </c>
      <c r="F8" s="51" t="s">
        <v>83</v>
      </c>
      <c r="G8" s="51" t="s">
        <v>84</v>
      </c>
      <c r="H8" s="51" t="s">
        <v>85</v>
      </c>
      <c r="I8" s="51" t="s">
        <v>86</v>
      </c>
      <c r="J8" s="200" t="s">
        <v>87</v>
      </c>
      <c r="K8" s="201"/>
      <c r="L8"/>
      <c r="M8"/>
    </row>
    <row r="9" spans="1:13">
      <c r="A9" s="6"/>
      <c r="B9" s="69"/>
      <c r="C9" s="69"/>
      <c r="D9" s="69"/>
      <c r="E9" s="69"/>
      <c r="F9" s="69"/>
      <c r="G9" s="69"/>
      <c r="H9" s="69"/>
      <c r="I9" s="69"/>
      <c r="J9" s="75" t="s">
        <v>88</v>
      </c>
      <c r="K9" s="75" t="s">
        <v>89</v>
      </c>
      <c r="L9" s="195"/>
      <c r="M9" s="195"/>
    </row>
    <row r="10" spans="1:13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67"/>
      <c r="M10" s="62"/>
    </row>
    <row r="11" spans="1:13">
      <c r="A11" s="73" t="s">
        <v>66</v>
      </c>
      <c r="B11" s="66"/>
      <c r="C11" s="66"/>
      <c r="D11" s="66"/>
      <c r="E11" s="66"/>
      <c r="F11" s="66"/>
      <c r="G11" s="66"/>
      <c r="H11" s="66"/>
      <c r="I11" s="66"/>
      <c r="J11" s="74"/>
      <c r="K11" s="74"/>
      <c r="L11" s="67"/>
      <c r="M11" s="62"/>
    </row>
    <row r="12" spans="1:13">
      <c r="A12" s="14" t="s">
        <v>49</v>
      </c>
      <c r="B12" s="65">
        <v>3</v>
      </c>
      <c r="C12" s="65">
        <v>3</v>
      </c>
      <c r="D12" s="65">
        <v>3</v>
      </c>
      <c r="E12" s="65">
        <v>3</v>
      </c>
      <c r="F12" s="65">
        <v>4</v>
      </c>
      <c r="G12" s="65">
        <v>3</v>
      </c>
      <c r="H12" s="65">
        <v>3</v>
      </c>
      <c r="I12" s="65"/>
      <c r="J12" s="50">
        <f t="shared" ref="J12:J67" si="0">AVERAGE(B12:I12)</f>
        <v>3.1428571428571428</v>
      </c>
      <c r="K12" s="49">
        <f t="shared" ref="K12:K67" si="1">ROUND(AVERAGE(B12:I12),0)</f>
        <v>3</v>
      </c>
      <c r="L12" s="67"/>
      <c r="M12" s="62"/>
    </row>
    <row r="13" spans="1:13">
      <c r="A13" s="11" t="s">
        <v>10</v>
      </c>
      <c r="B13" s="65">
        <v>3</v>
      </c>
      <c r="C13" s="65">
        <v>2</v>
      </c>
      <c r="D13" s="65">
        <v>3</v>
      </c>
      <c r="E13" s="65">
        <v>2</v>
      </c>
      <c r="F13" s="65">
        <v>2</v>
      </c>
      <c r="G13" s="65">
        <v>3</v>
      </c>
      <c r="H13" s="65">
        <v>2</v>
      </c>
      <c r="I13" s="65"/>
      <c r="J13" s="50">
        <f t="shared" si="0"/>
        <v>2.4285714285714284</v>
      </c>
      <c r="K13" s="49">
        <f t="shared" si="1"/>
        <v>2</v>
      </c>
      <c r="L13"/>
      <c r="M13"/>
    </row>
    <row r="14" spans="1:13">
      <c r="A14" s="11" t="s">
        <v>11</v>
      </c>
      <c r="B14" s="65">
        <v>3</v>
      </c>
      <c r="C14" s="65">
        <v>4</v>
      </c>
      <c r="D14" s="65">
        <v>3</v>
      </c>
      <c r="E14" s="65">
        <v>2</v>
      </c>
      <c r="F14" s="65">
        <v>3</v>
      </c>
      <c r="G14" s="65">
        <v>4</v>
      </c>
      <c r="H14" s="65">
        <v>3</v>
      </c>
      <c r="I14" s="65"/>
      <c r="J14" s="50">
        <f t="shared" si="0"/>
        <v>3.1428571428571428</v>
      </c>
      <c r="K14" s="49">
        <f t="shared" si="1"/>
        <v>3</v>
      </c>
      <c r="L14"/>
      <c r="M14"/>
    </row>
    <row r="15" spans="1:13">
      <c r="A15" s="11" t="s">
        <v>12</v>
      </c>
      <c r="B15" s="65">
        <v>3</v>
      </c>
      <c r="C15" s="65">
        <v>3</v>
      </c>
      <c r="D15" s="65">
        <v>3</v>
      </c>
      <c r="E15" s="65">
        <v>2</v>
      </c>
      <c r="F15" s="65">
        <v>3</v>
      </c>
      <c r="G15" s="65">
        <v>3</v>
      </c>
      <c r="H15" s="65">
        <v>3</v>
      </c>
      <c r="I15" s="65"/>
      <c r="J15" s="50">
        <f t="shared" si="0"/>
        <v>2.8571428571428572</v>
      </c>
      <c r="K15" s="49">
        <f t="shared" si="1"/>
        <v>3</v>
      </c>
      <c r="L15"/>
      <c r="M15"/>
    </row>
    <row r="16" spans="1:13">
      <c r="A16" s="11" t="s">
        <v>13</v>
      </c>
      <c r="B16" s="65">
        <v>4</v>
      </c>
      <c r="C16" s="65">
        <v>4</v>
      </c>
      <c r="D16" s="65">
        <v>3</v>
      </c>
      <c r="E16" s="65">
        <v>3</v>
      </c>
      <c r="F16" s="65">
        <v>3</v>
      </c>
      <c r="G16" s="65">
        <v>3</v>
      </c>
      <c r="H16" s="65">
        <v>3</v>
      </c>
      <c r="I16" s="65"/>
      <c r="J16" s="50">
        <f t="shared" si="0"/>
        <v>3.2857142857142856</v>
      </c>
      <c r="K16" s="49">
        <f t="shared" si="1"/>
        <v>3</v>
      </c>
      <c r="L16"/>
      <c r="M16"/>
    </row>
    <row r="17" spans="1:13">
      <c r="A17" s="11" t="s">
        <v>50</v>
      </c>
      <c r="B17" s="65">
        <v>4</v>
      </c>
      <c r="C17" s="65">
        <v>3</v>
      </c>
      <c r="D17" s="65">
        <v>3</v>
      </c>
      <c r="E17" s="65">
        <v>3</v>
      </c>
      <c r="F17" s="65">
        <v>3</v>
      </c>
      <c r="G17" s="65">
        <v>4</v>
      </c>
      <c r="H17" s="65">
        <v>3</v>
      </c>
      <c r="I17" s="65"/>
      <c r="J17" s="50">
        <f t="shared" si="0"/>
        <v>3.2857142857142856</v>
      </c>
      <c r="K17" s="49">
        <f t="shared" si="1"/>
        <v>3</v>
      </c>
      <c r="L17"/>
      <c r="M17"/>
    </row>
    <row r="18" spans="1:13">
      <c r="A18" s="11" t="s">
        <v>51</v>
      </c>
      <c r="B18" s="65">
        <v>2</v>
      </c>
      <c r="C18" s="65">
        <v>3</v>
      </c>
      <c r="D18" s="65">
        <v>3</v>
      </c>
      <c r="E18" s="65">
        <v>2</v>
      </c>
      <c r="F18" s="65">
        <v>3</v>
      </c>
      <c r="G18" s="65">
        <v>3</v>
      </c>
      <c r="H18" s="65">
        <v>2</v>
      </c>
      <c r="I18" s="65"/>
      <c r="J18" s="50">
        <f t="shared" si="0"/>
        <v>2.5714285714285716</v>
      </c>
      <c r="K18" s="49">
        <f t="shared" si="1"/>
        <v>3</v>
      </c>
      <c r="L18"/>
      <c r="M18"/>
    </row>
    <row r="19" spans="1:13">
      <c r="A19" s="11" t="s">
        <v>14</v>
      </c>
      <c r="B19" s="65">
        <v>3</v>
      </c>
      <c r="C19" s="65">
        <v>4</v>
      </c>
      <c r="D19" s="65">
        <v>3</v>
      </c>
      <c r="E19" s="65">
        <v>3</v>
      </c>
      <c r="F19" s="65">
        <v>3</v>
      </c>
      <c r="G19" s="65">
        <v>3</v>
      </c>
      <c r="H19" s="65">
        <v>3</v>
      </c>
      <c r="I19" s="65"/>
      <c r="J19" s="50">
        <f t="shared" si="0"/>
        <v>3.1428571428571428</v>
      </c>
      <c r="K19" s="49">
        <f t="shared" si="1"/>
        <v>3</v>
      </c>
      <c r="L19"/>
      <c r="M19"/>
    </row>
    <row r="20" spans="1:13">
      <c r="A20" s="11" t="s">
        <v>20</v>
      </c>
      <c r="B20" s="65">
        <v>1</v>
      </c>
      <c r="C20" s="65">
        <v>3</v>
      </c>
      <c r="D20" s="65">
        <v>3</v>
      </c>
      <c r="E20" s="65">
        <v>1</v>
      </c>
      <c r="F20" s="65">
        <v>2</v>
      </c>
      <c r="G20" s="65">
        <v>2</v>
      </c>
      <c r="H20" s="65">
        <v>2</v>
      </c>
      <c r="I20" s="65"/>
      <c r="J20" s="50">
        <f t="shared" si="0"/>
        <v>2</v>
      </c>
      <c r="K20" s="49">
        <f t="shared" si="1"/>
        <v>2</v>
      </c>
      <c r="L20"/>
      <c r="M20"/>
    </row>
    <row r="21" spans="1:13">
      <c r="A21" s="68"/>
      <c r="B21" s="68"/>
      <c r="C21" s="68"/>
      <c r="D21" s="68"/>
      <c r="E21" s="68"/>
      <c r="F21" s="68"/>
      <c r="G21" s="68"/>
      <c r="H21" s="68"/>
      <c r="I21" s="68"/>
      <c r="J21" s="72"/>
      <c r="K21" s="72"/>
      <c r="L21"/>
      <c r="M21"/>
    </row>
    <row r="22" spans="1:13">
      <c r="A22" s="73" t="s">
        <v>21</v>
      </c>
      <c r="B22" s="66"/>
      <c r="C22" s="66"/>
      <c r="D22" s="66"/>
      <c r="E22" s="66"/>
      <c r="F22" s="66"/>
      <c r="G22" s="66"/>
      <c r="H22" s="66"/>
      <c r="I22" s="66"/>
      <c r="J22" s="74"/>
      <c r="K22" s="74"/>
      <c r="L22"/>
      <c r="M22"/>
    </row>
    <row r="23" spans="1:13">
      <c r="A23" s="11" t="s">
        <v>22</v>
      </c>
      <c r="B23" s="65">
        <v>3</v>
      </c>
      <c r="C23" s="65">
        <v>4</v>
      </c>
      <c r="D23" s="65">
        <v>5</v>
      </c>
      <c r="E23" s="65">
        <v>3</v>
      </c>
      <c r="F23" s="65">
        <v>3</v>
      </c>
      <c r="G23" s="65">
        <v>3</v>
      </c>
      <c r="H23" s="65">
        <v>3</v>
      </c>
      <c r="I23" s="65"/>
      <c r="J23" s="50">
        <f t="shared" si="0"/>
        <v>3.4285714285714284</v>
      </c>
      <c r="K23" s="49">
        <f t="shared" si="1"/>
        <v>3</v>
      </c>
      <c r="L23"/>
      <c r="M23"/>
    </row>
    <row r="24" spans="1:13">
      <c r="A24" s="11" t="s">
        <v>23</v>
      </c>
      <c r="B24" s="65">
        <v>3</v>
      </c>
      <c r="C24" s="65">
        <v>5</v>
      </c>
      <c r="D24" s="65">
        <v>5</v>
      </c>
      <c r="E24" s="65">
        <v>4</v>
      </c>
      <c r="F24" s="65">
        <v>3</v>
      </c>
      <c r="G24" s="65">
        <v>4</v>
      </c>
      <c r="H24" s="65">
        <v>3</v>
      </c>
      <c r="I24" s="65"/>
      <c r="J24" s="50">
        <f t="shared" si="0"/>
        <v>3.8571428571428572</v>
      </c>
      <c r="K24" s="49">
        <f t="shared" si="1"/>
        <v>4</v>
      </c>
      <c r="L24"/>
      <c r="M24"/>
    </row>
    <row r="25" spans="1:13">
      <c r="A25" s="11" t="s">
        <v>47</v>
      </c>
      <c r="B25" s="65">
        <v>3</v>
      </c>
      <c r="C25" s="65">
        <v>4</v>
      </c>
      <c r="D25" s="65">
        <v>4</v>
      </c>
      <c r="E25" s="65">
        <v>3</v>
      </c>
      <c r="F25" s="65">
        <v>2</v>
      </c>
      <c r="G25" s="65">
        <v>4</v>
      </c>
      <c r="H25" s="65">
        <v>2</v>
      </c>
      <c r="I25" s="65"/>
      <c r="J25" s="50">
        <f t="shared" si="0"/>
        <v>3.1428571428571428</v>
      </c>
      <c r="K25" s="49">
        <f t="shared" si="1"/>
        <v>3</v>
      </c>
      <c r="L25"/>
      <c r="M25"/>
    </row>
    <row r="26" spans="1:13">
      <c r="A26" s="11" t="s">
        <v>55</v>
      </c>
      <c r="B26" s="65">
        <v>4</v>
      </c>
      <c r="C26" s="65">
        <v>3</v>
      </c>
      <c r="D26" s="65">
        <v>3</v>
      </c>
      <c r="E26" s="65">
        <v>3</v>
      </c>
      <c r="F26" s="65">
        <v>4</v>
      </c>
      <c r="G26" s="65">
        <v>3</v>
      </c>
      <c r="H26" s="65">
        <v>2</v>
      </c>
      <c r="I26" s="65"/>
      <c r="J26" s="50">
        <f t="shared" si="0"/>
        <v>3.1428571428571428</v>
      </c>
      <c r="K26" s="49">
        <f t="shared" si="1"/>
        <v>3</v>
      </c>
      <c r="L26"/>
      <c r="M26"/>
    </row>
    <row r="27" spans="1:13">
      <c r="A27" s="11" t="s">
        <v>20</v>
      </c>
      <c r="B27" s="65">
        <v>2</v>
      </c>
      <c r="C27" s="65">
        <v>3</v>
      </c>
      <c r="D27" s="65">
        <v>3</v>
      </c>
      <c r="E27" s="65">
        <v>2</v>
      </c>
      <c r="F27" s="65">
        <v>3</v>
      </c>
      <c r="G27" s="65">
        <v>3</v>
      </c>
      <c r="H27" s="65">
        <v>2</v>
      </c>
      <c r="I27" s="65"/>
      <c r="J27" s="50">
        <f t="shared" si="0"/>
        <v>2.5714285714285716</v>
      </c>
      <c r="K27" s="49">
        <f t="shared" si="1"/>
        <v>3</v>
      </c>
      <c r="L27"/>
      <c r="M27"/>
    </row>
    <row r="28" spans="1:13">
      <c r="A28" s="14" t="s">
        <v>24</v>
      </c>
      <c r="B28" s="65">
        <v>4</v>
      </c>
      <c r="C28" s="65">
        <v>3</v>
      </c>
      <c r="D28" s="65">
        <v>4</v>
      </c>
      <c r="E28" s="65">
        <v>3</v>
      </c>
      <c r="F28" s="65">
        <v>3</v>
      </c>
      <c r="G28" s="65">
        <v>4</v>
      </c>
      <c r="H28" s="65">
        <v>3</v>
      </c>
      <c r="I28" s="65"/>
      <c r="J28" s="50">
        <f t="shared" si="0"/>
        <v>3.4285714285714284</v>
      </c>
      <c r="K28" s="49">
        <f t="shared" si="1"/>
        <v>3</v>
      </c>
      <c r="L28"/>
      <c r="M28"/>
    </row>
    <row r="29" spans="1:13">
      <c r="A29" s="11" t="s">
        <v>34</v>
      </c>
      <c r="B29" s="65">
        <v>4</v>
      </c>
      <c r="C29" s="65">
        <v>5</v>
      </c>
      <c r="D29" s="65">
        <v>4</v>
      </c>
      <c r="E29" s="65">
        <v>5</v>
      </c>
      <c r="F29" s="65">
        <v>5</v>
      </c>
      <c r="G29" s="65">
        <v>5</v>
      </c>
      <c r="H29" s="65">
        <v>4</v>
      </c>
      <c r="I29" s="65"/>
      <c r="J29" s="50">
        <f t="shared" si="0"/>
        <v>4.5714285714285712</v>
      </c>
      <c r="K29" s="49">
        <f t="shared" si="1"/>
        <v>5</v>
      </c>
      <c r="L29"/>
      <c r="M29"/>
    </row>
    <row r="30" spans="1:13">
      <c r="A30" s="11" t="s">
        <v>48</v>
      </c>
      <c r="B30" s="65">
        <v>4</v>
      </c>
      <c r="C30" s="65">
        <v>4</v>
      </c>
      <c r="D30" s="65">
        <v>4</v>
      </c>
      <c r="E30" s="65">
        <v>3</v>
      </c>
      <c r="F30" s="65">
        <v>4</v>
      </c>
      <c r="G30" s="65">
        <v>4</v>
      </c>
      <c r="H30" s="65">
        <v>4</v>
      </c>
      <c r="I30" s="65"/>
      <c r="J30" s="50">
        <f t="shared" si="0"/>
        <v>3.8571428571428572</v>
      </c>
      <c r="K30" s="49">
        <f t="shared" si="1"/>
        <v>4</v>
      </c>
      <c r="L30"/>
      <c r="M30"/>
    </row>
    <row r="31" spans="1:13">
      <c r="A31" s="11" t="s">
        <v>56</v>
      </c>
      <c r="B31" s="65">
        <v>3</v>
      </c>
      <c r="C31" s="65">
        <v>4</v>
      </c>
      <c r="D31" s="65">
        <v>4</v>
      </c>
      <c r="E31" s="65">
        <v>3</v>
      </c>
      <c r="F31" s="65">
        <v>2</v>
      </c>
      <c r="G31" s="65">
        <v>3</v>
      </c>
      <c r="H31" s="65">
        <v>4</v>
      </c>
      <c r="I31" s="65"/>
      <c r="J31" s="50">
        <f t="shared" si="0"/>
        <v>3.2857142857142856</v>
      </c>
      <c r="K31" s="49">
        <f t="shared" si="1"/>
        <v>3</v>
      </c>
      <c r="L31"/>
      <c r="M31"/>
    </row>
    <row r="32" spans="1:13">
      <c r="A32" s="68"/>
      <c r="B32" s="68"/>
      <c r="C32" s="68"/>
      <c r="D32" s="68"/>
      <c r="E32" s="68"/>
      <c r="F32" s="68"/>
      <c r="G32" s="68"/>
      <c r="H32" s="68"/>
      <c r="I32" s="68"/>
      <c r="J32" s="72"/>
      <c r="K32" s="72"/>
      <c r="L32"/>
      <c r="M32"/>
    </row>
    <row r="33" spans="1:13">
      <c r="A33" s="73" t="s">
        <v>70</v>
      </c>
      <c r="B33" s="66"/>
      <c r="C33" s="66"/>
      <c r="D33" s="66"/>
      <c r="E33" s="66"/>
      <c r="F33" s="66"/>
      <c r="G33" s="66"/>
      <c r="H33" s="66"/>
      <c r="I33" s="66"/>
      <c r="J33" s="74"/>
      <c r="K33" s="74"/>
      <c r="L33"/>
      <c r="M33"/>
    </row>
    <row r="34" spans="1:13">
      <c r="A34" s="14" t="s">
        <v>8</v>
      </c>
      <c r="B34" s="65">
        <v>4</v>
      </c>
      <c r="C34" s="65">
        <v>4</v>
      </c>
      <c r="D34" s="65">
        <v>4</v>
      </c>
      <c r="E34" s="65">
        <v>3</v>
      </c>
      <c r="F34" s="65">
        <v>4</v>
      </c>
      <c r="G34" s="65">
        <v>4</v>
      </c>
      <c r="H34" s="65">
        <v>4</v>
      </c>
      <c r="I34" s="65"/>
      <c r="J34" s="50">
        <f t="shared" si="0"/>
        <v>3.8571428571428572</v>
      </c>
      <c r="K34" s="49">
        <f t="shared" si="1"/>
        <v>4</v>
      </c>
      <c r="L34"/>
      <c r="M34"/>
    </row>
    <row r="35" spans="1:13">
      <c r="A35" s="11" t="s">
        <v>71</v>
      </c>
      <c r="B35" s="65">
        <v>4</v>
      </c>
      <c r="C35" s="65">
        <v>3</v>
      </c>
      <c r="D35" s="65">
        <v>3</v>
      </c>
      <c r="E35" s="65">
        <v>3</v>
      </c>
      <c r="F35" s="65">
        <v>2</v>
      </c>
      <c r="G35" s="65">
        <v>3</v>
      </c>
      <c r="H35" s="65">
        <v>3</v>
      </c>
      <c r="I35" s="65"/>
      <c r="J35" s="50">
        <f t="shared" si="0"/>
        <v>3</v>
      </c>
      <c r="K35" s="49">
        <f t="shared" si="1"/>
        <v>3</v>
      </c>
      <c r="L35"/>
      <c r="M35"/>
    </row>
    <row r="36" spans="1:13">
      <c r="A36" s="11" t="s">
        <v>9</v>
      </c>
      <c r="B36" s="65">
        <v>4</v>
      </c>
      <c r="C36" s="65">
        <v>4</v>
      </c>
      <c r="D36" s="65">
        <v>4</v>
      </c>
      <c r="E36" s="65">
        <v>2</v>
      </c>
      <c r="F36" s="65">
        <v>3</v>
      </c>
      <c r="G36" s="65">
        <v>2</v>
      </c>
      <c r="H36" s="65">
        <v>3</v>
      </c>
      <c r="I36" s="65"/>
      <c r="J36" s="50">
        <f t="shared" si="0"/>
        <v>3.1428571428571428</v>
      </c>
      <c r="K36" s="49">
        <f t="shared" si="1"/>
        <v>3</v>
      </c>
      <c r="L36"/>
      <c r="M36"/>
    </row>
    <row r="37" spans="1:13">
      <c r="A37" s="11" t="s">
        <v>72</v>
      </c>
      <c r="B37" s="65">
        <v>4</v>
      </c>
      <c r="C37" s="65">
        <v>4</v>
      </c>
      <c r="D37" s="65">
        <v>4</v>
      </c>
      <c r="E37" s="65">
        <v>2</v>
      </c>
      <c r="F37" s="65">
        <v>2</v>
      </c>
      <c r="G37" s="65">
        <v>3</v>
      </c>
      <c r="H37" s="65">
        <v>3</v>
      </c>
      <c r="I37" s="65"/>
      <c r="J37" s="50">
        <f t="shared" si="0"/>
        <v>3.1428571428571428</v>
      </c>
      <c r="K37" s="49">
        <f t="shared" si="1"/>
        <v>3</v>
      </c>
      <c r="L37"/>
      <c r="M37"/>
    </row>
    <row r="38" spans="1:13">
      <c r="A38" s="13" t="s">
        <v>137</v>
      </c>
      <c r="B38" s="65">
        <v>3</v>
      </c>
      <c r="C38" s="65">
        <v>4</v>
      </c>
      <c r="D38" s="65">
        <v>4</v>
      </c>
      <c r="E38" s="65">
        <v>2</v>
      </c>
      <c r="F38" s="65">
        <v>2</v>
      </c>
      <c r="G38" s="65">
        <v>3</v>
      </c>
      <c r="H38" s="65">
        <v>3</v>
      </c>
      <c r="I38" s="65"/>
      <c r="J38" s="50">
        <f t="shared" si="0"/>
        <v>3</v>
      </c>
      <c r="K38" s="49">
        <f t="shared" si="1"/>
        <v>3</v>
      </c>
      <c r="L38"/>
      <c r="M38"/>
    </row>
    <row r="39" spans="1:13">
      <c r="A39" s="68"/>
      <c r="B39" s="68"/>
      <c r="C39" s="68"/>
      <c r="D39" s="68"/>
      <c r="E39" s="68"/>
      <c r="F39" s="68"/>
      <c r="G39" s="68"/>
      <c r="H39" s="68"/>
      <c r="I39" s="68"/>
      <c r="J39" s="72"/>
      <c r="K39" s="72"/>
      <c r="L39"/>
      <c r="M39"/>
    </row>
    <row r="40" spans="1:13">
      <c r="A40" s="73" t="s">
        <v>76</v>
      </c>
      <c r="B40" s="66"/>
      <c r="C40" s="66"/>
      <c r="D40" s="66"/>
      <c r="E40" s="66"/>
      <c r="F40" s="66"/>
      <c r="G40" s="66"/>
      <c r="H40" s="66"/>
      <c r="I40" s="66"/>
      <c r="J40" s="74"/>
      <c r="K40" s="74"/>
      <c r="L40"/>
      <c r="M40"/>
    </row>
    <row r="41" spans="1:13">
      <c r="A41" s="11" t="s">
        <v>10</v>
      </c>
      <c r="B41" s="65">
        <v>2</v>
      </c>
      <c r="C41" s="65">
        <v>3</v>
      </c>
      <c r="D41" s="65">
        <v>4</v>
      </c>
      <c r="E41" s="65">
        <v>2</v>
      </c>
      <c r="F41" s="65">
        <v>3</v>
      </c>
      <c r="G41" s="65">
        <v>3</v>
      </c>
      <c r="H41" s="65">
        <v>3</v>
      </c>
      <c r="I41" s="65"/>
      <c r="J41" s="50">
        <f t="shared" si="0"/>
        <v>2.8571428571428572</v>
      </c>
      <c r="K41" s="49">
        <f t="shared" si="1"/>
        <v>3</v>
      </c>
      <c r="L41"/>
      <c r="M41"/>
    </row>
    <row r="42" spans="1:13">
      <c r="A42" s="11" t="s">
        <v>15</v>
      </c>
      <c r="B42" s="65">
        <v>4</v>
      </c>
      <c r="C42" s="65">
        <v>4</v>
      </c>
      <c r="D42" s="65">
        <v>4</v>
      </c>
      <c r="E42" s="65">
        <v>4</v>
      </c>
      <c r="F42" s="65">
        <v>4</v>
      </c>
      <c r="G42" s="65">
        <v>4</v>
      </c>
      <c r="H42" s="65">
        <v>4</v>
      </c>
      <c r="I42" s="65"/>
      <c r="J42" s="50">
        <f t="shared" si="0"/>
        <v>4</v>
      </c>
      <c r="K42" s="49">
        <f t="shared" si="1"/>
        <v>4</v>
      </c>
      <c r="L42"/>
      <c r="M42"/>
    </row>
    <row r="43" spans="1:13">
      <c r="A43" s="11" t="s">
        <v>34</v>
      </c>
      <c r="B43" s="65">
        <v>3</v>
      </c>
      <c r="C43" s="65">
        <v>4</v>
      </c>
      <c r="D43" s="65">
        <v>5</v>
      </c>
      <c r="E43" s="65">
        <v>5</v>
      </c>
      <c r="F43" s="65">
        <v>4</v>
      </c>
      <c r="G43" s="65">
        <v>5</v>
      </c>
      <c r="H43" s="65">
        <v>4</v>
      </c>
      <c r="I43" s="65"/>
      <c r="J43" s="50">
        <f t="shared" si="0"/>
        <v>4.2857142857142856</v>
      </c>
      <c r="K43" s="49">
        <f t="shared" si="1"/>
        <v>4</v>
      </c>
      <c r="L43"/>
      <c r="M43"/>
    </row>
    <row r="44" spans="1:13">
      <c r="A44" s="11" t="s">
        <v>17</v>
      </c>
      <c r="B44" s="65">
        <v>4</v>
      </c>
      <c r="C44" s="65">
        <v>5</v>
      </c>
      <c r="D44" s="65">
        <v>4</v>
      </c>
      <c r="E44" s="65">
        <v>3</v>
      </c>
      <c r="F44" s="65">
        <v>5</v>
      </c>
      <c r="G44" s="65">
        <v>5</v>
      </c>
      <c r="H44" s="65">
        <v>5</v>
      </c>
      <c r="I44" s="65"/>
      <c r="J44" s="50">
        <f t="shared" si="0"/>
        <v>4.4285714285714288</v>
      </c>
      <c r="K44" s="49">
        <f t="shared" si="1"/>
        <v>4</v>
      </c>
      <c r="L44"/>
      <c r="M44"/>
    </row>
    <row r="45" spans="1:13">
      <c r="A45" s="11" t="s">
        <v>53</v>
      </c>
      <c r="B45" s="65">
        <v>3</v>
      </c>
      <c r="C45" s="65">
        <v>3</v>
      </c>
      <c r="D45" s="65">
        <v>4</v>
      </c>
      <c r="E45" s="65">
        <v>4</v>
      </c>
      <c r="F45" s="65">
        <v>3</v>
      </c>
      <c r="G45" s="65">
        <v>3</v>
      </c>
      <c r="H45" s="65">
        <v>3</v>
      </c>
      <c r="I45" s="65"/>
      <c r="J45" s="50">
        <f t="shared" si="0"/>
        <v>3.2857142857142856</v>
      </c>
      <c r="K45" s="49">
        <f t="shared" si="1"/>
        <v>3</v>
      </c>
      <c r="L45"/>
      <c r="M45"/>
    </row>
    <row r="46" spans="1:13">
      <c r="A46" s="11" t="s">
        <v>54</v>
      </c>
      <c r="B46" s="65">
        <v>2</v>
      </c>
      <c r="C46" s="65">
        <v>4</v>
      </c>
      <c r="D46" s="65">
        <v>4</v>
      </c>
      <c r="E46" s="65">
        <v>3</v>
      </c>
      <c r="F46" s="65">
        <v>2</v>
      </c>
      <c r="G46" s="65">
        <v>3</v>
      </c>
      <c r="H46" s="65">
        <v>3</v>
      </c>
      <c r="I46" s="65"/>
      <c r="J46" s="50">
        <f t="shared" si="0"/>
        <v>3</v>
      </c>
      <c r="K46" s="49">
        <f t="shared" si="1"/>
        <v>3</v>
      </c>
      <c r="L46"/>
      <c r="M46"/>
    </row>
    <row r="47" spans="1:13">
      <c r="A47" s="11" t="s">
        <v>52</v>
      </c>
      <c r="B47" s="65">
        <v>4</v>
      </c>
      <c r="C47" s="65">
        <v>4</v>
      </c>
      <c r="D47" s="65">
        <v>4</v>
      </c>
      <c r="E47" s="65">
        <v>4</v>
      </c>
      <c r="F47" s="65">
        <v>3</v>
      </c>
      <c r="G47" s="65">
        <v>4</v>
      </c>
      <c r="H47" s="65">
        <v>3</v>
      </c>
      <c r="I47" s="65"/>
      <c r="J47" s="50">
        <f t="shared" si="0"/>
        <v>3.7142857142857144</v>
      </c>
      <c r="K47" s="49">
        <f t="shared" si="1"/>
        <v>4</v>
      </c>
      <c r="L47"/>
      <c r="M47"/>
    </row>
    <row r="48" spans="1:13">
      <c r="A48" s="11" t="s">
        <v>18</v>
      </c>
      <c r="B48" s="65">
        <v>2</v>
      </c>
      <c r="C48" s="65">
        <v>4</v>
      </c>
      <c r="D48" s="65">
        <v>3</v>
      </c>
      <c r="E48" s="65">
        <v>3</v>
      </c>
      <c r="F48" s="65">
        <v>2</v>
      </c>
      <c r="G48" s="65">
        <v>3</v>
      </c>
      <c r="H48" s="65">
        <v>3</v>
      </c>
      <c r="I48" s="65"/>
      <c r="J48" s="50">
        <f t="shared" si="0"/>
        <v>2.8571428571428572</v>
      </c>
      <c r="K48" s="49">
        <f t="shared" si="1"/>
        <v>3</v>
      </c>
      <c r="L48"/>
      <c r="M48"/>
    </row>
    <row r="49" spans="1:13">
      <c r="A49" s="11" t="s">
        <v>19</v>
      </c>
      <c r="B49" s="65">
        <v>3</v>
      </c>
      <c r="C49" s="65">
        <v>4</v>
      </c>
      <c r="D49" s="65">
        <v>3</v>
      </c>
      <c r="E49" s="65">
        <v>3</v>
      </c>
      <c r="F49" s="65">
        <v>2</v>
      </c>
      <c r="G49" s="65">
        <v>2</v>
      </c>
      <c r="H49" s="65">
        <v>3</v>
      </c>
      <c r="I49" s="65"/>
      <c r="J49" s="50">
        <f t="shared" si="0"/>
        <v>2.8571428571428572</v>
      </c>
      <c r="K49" s="49">
        <f t="shared" si="1"/>
        <v>3</v>
      </c>
      <c r="L49"/>
      <c r="M49"/>
    </row>
    <row r="50" spans="1:13">
      <c r="A50" s="11" t="s">
        <v>57</v>
      </c>
      <c r="B50" s="65">
        <v>4</v>
      </c>
      <c r="C50" s="65">
        <v>5</v>
      </c>
      <c r="D50" s="65">
        <v>4</v>
      </c>
      <c r="E50" s="65">
        <v>5</v>
      </c>
      <c r="F50" s="65">
        <v>4</v>
      </c>
      <c r="G50" s="65">
        <v>4</v>
      </c>
      <c r="H50" s="65">
        <v>5</v>
      </c>
      <c r="I50" s="65"/>
      <c r="J50" s="50">
        <f t="shared" si="0"/>
        <v>4.4285714285714288</v>
      </c>
      <c r="K50" s="49">
        <f t="shared" si="1"/>
        <v>4</v>
      </c>
      <c r="L50"/>
      <c r="M50"/>
    </row>
    <row r="51" spans="1:13">
      <c r="A51" s="11" t="s">
        <v>58</v>
      </c>
      <c r="B51" s="65">
        <v>4</v>
      </c>
      <c r="C51" s="65">
        <v>4</v>
      </c>
      <c r="D51" s="65">
        <v>4</v>
      </c>
      <c r="E51" s="65">
        <v>2</v>
      </c>
      <c r="F51" s="65">
        <v>3</v>
      </c>
      <c r="G51" s="65">
        <v>4</v>
      </c>
      <c r="H51" s="65">
        <v>3</v>
      </c>
      <c r="I51" s="65"/>
      <c r="J51" s="50">
        <f t="shared" si="0"/>
        <v>3.4285714285714284</v>
      </c>
      <c r="K51" s="49">
        <f t="shared" si="1"/>
        <v>3</v>
      </c>
      <c r="L51"/>
      <c r="M51"/>
    </row>
    <row r="52" spans="1:13">
      <c r="A52" s="11" t="s">
        <v>20</v>
      </c>
      <c r="B52" s="65">
        <v>2</v>
      </c>
      <c r="C52" s="65">
        <v>3</v>
      </c>
      <c r="D52" s="65">
        <v>3</v>
      </c>
      <c r="E52" s="65">
        <v>1</v>
      </c>
      <c r="F52" s="65">
        <v>2</v>
      </c>
      <c r="G52" s="65">
        <v>2</v>
      </c>
      <c r="H52" s="65">
        <v>3</v>
      </c>
      <c r="I52" s="65"/>
      <c r="J52" s="50">
        <f t="shared" si="0"/>
        <v>2.2857142857142856</v>
      </c>
      <c r="K52" s="49">
        <f t="shared" si="1"/>
        <v>2</v>
      </c>
      <c r="L52"/>
      <c r="M52"/>
    </row>
    <row r="53" spans="1:13">
      <c r="A53" s="16" t="s">
        <v>59</v>
      </c>
      <c r="B53" s="65">
        <v>2</v>
      </c>
      <c r="C53" s="65">
        <v>3</v>
      </c>
      <c r="D53" s="65">
        <v>4</v>
      </c>
      <c r="E53" s="65">
        <v>3</v>
      </c>
      <c r="F53" s="65">
        <v>4</v>
      </c>
      <c r="G53" s="65">
        <v>3</v>
      </c>
      <c r="H53" s="65">
        <v>4</v>
      </c>
      <c r="I53" s="65"/>
      <c r="J53" s="50">
        <f t="shared" si="0"/>
        <v>3.2857142857142856</v>
      </c>
      <c r="K53" s="49">
        <f t="shared" si="1"/>
        <v>3</v>
      </c>
      <c r="L53"/>
      <c r="M53"/>
    </row>
    <row r="54" spans="1:13">
      <c r="A54" s="13" t="s">
        <v>60</v>
      </c>
      <c r="B54" s="65">
        <v>3</v>
      </c>
      <c r="C54" s="65">
        <v>2</v>
      </c>
      <c r="D54" s="65">
        <v>3</v>
      </c>
      <c r="E54" s="65">
        <v>3</v>
      </c>
      <c r="F54" s="65">
        <v>2</v>
      </c>
      <c r="G54" s="65">
        <v>3</v>
      </c>
      <c r="H54" s="65">
        <v>3</v>
      </c>
      <c r="I54" s="65"/>
      <c r="J54" s="50">
        <f t="shared" si="0"/>
        <v>2.7142857142857144</v>
      </c>
      <c r="K54" s="49">
        <f t="shared" si="1"/>
        <v>3</v>
      </c>
      <c r="L54"/>
      <c r="M54"/>
    </row>
    <row r="55" spans="1:13">
      <c r="A55" s="16" t="s">
        <v>61</v>
      </c>
      <c r="B55" s="65">
        <v>3</v>
      </c>
      <c r="C55" s="65">
        <v>4</v>
      </c>
      <c r="D55" s="65">
        <v>4</v>
      </c>
      <c r="E55" s="65">
        <v>3</v>
      </c>
      <c r="F55" s="65">
        <v>2</v>
      </c>
      <c r="G55" s="65">
        <v>3</v>
      </c>
      <c r="H55" s="65">
        <v>4</v>
      </c>
      <c r="I55" s="65"/>
      <c r="J55" s="50">
        <f t="shared" si="0"/>
        <v>3.2857142857142856</v>
      </c>
      <c r="K55" s="49">
        <f t="shared" si="1"/>
        <v>3</v>
      </c>
      <c r="L55"/>
      <c r="M55"/>
    </row>
    <row r="56" spans="1:13">
      <c r="A56" s="13" t="s">
        <v>62</v>
      </c>
      <c r="B56" s="65">
        <v>4</v>
      </c>
      <c r="C56" s="65">
        <v>4</v>
      </c>
      <c r="D56" s="65">
        <v>3</v>
      </c>
      <c r="E56" s="65">
        <v>3</v>
      </c>
      <c r="F56" s="65">
        <v>3</v>
      </c>
      <c r="G56" s="65">
        <v>4</v>
      </c>
      <c r="H56" s="65">
        <v>3</v>
      </c>
      <c r="I56" s="65"/>
      <c r="J56" s="50">
        <f t="shared" si="0"/>
        <v>3.4285714285714284</v>
      </c>
      <c r="K56" s="49">
        <f t="shared" si="1"/>
        <v>3</v>
      </c>
      <c r="L56"/>
      <c r="M56"/>
    </row>
    <row r="57" spans="1:13">
      <c r="A57" s="169" t="s">
        <v>119</v>
      </c>
      <c r="B57" s="65">
        <v>2</v>
      </c>
      <c r="C57" s="65">
        <v>2</v>
      </c>
      <c r="D57" s="65">
        <v>2</v>
      </c>
      <c r="E57" s="65">
        <v>2</v>
      </c>
      <c r="F57" s="65">
        <v>2</v>
      </c>
      <c r="G57" s="65">
        <v>2</v>
      </c>
      <c r="H57" s="65">
        <v>2</v>
      </c>
      <c r="I57" s="65"/>
      <c r="J57" s="50">
        <f t="shared" si="0"/>
        <v>2</v>
      </c>
      <c r="K57" s="49">
        <f t="shared" si="1"/>
        <v>2</v>
      </c>
      <c r="L57"/>
      <c r="M57"/>
    </row>
    <row r="58" spans="1:13">
      <c r="A58" s="68"/>
      <c r="B58" s="68"/>
      <c r="C58" s="68"/>
      <c r="D58" s="68"/>
      <c r="E58" s="68"/>
      <c r="F58" s="68"/>
      <c r="G58" s="68"/>
      <c r="H58" s="68"/>
      <c r="I58" s="68"/>
      <c r="J58" s="72"/>
      <c r="K58" s="72"/>
      <c r="L58"/>
      <c r="M58"/>
    </row>
    <row r="59" spans="1:13">
      <c r="A59" s="73" t="s">
        <v>73</v>
      </c>
      <c r="B59" s="66"/>
      <c r="C59" s="66"/>
      <c r="D59" s="66"/>
      <c r="E59" s="66"/>
      <c r="F59" s="66"/>
      <c r="G59" s="66"/>
      <c r="H59" s="66"/>
      <c r="I59" s="66"/>
      <c r="J59" s="74"/>
      <c r="K59" s="74"/>
      <c r="L59"/>
      <c r="M59"/>
    </row>
    <row r="60" spans="1:13">
      <c r="A60" s="11" t="s">
        <v>74</v>
      </c>
      <c r="B60" s="65">
        <v>3</v>
      </c>
      <c r="C60" s="65"/>
      <c r="D60" s="65"/>
      <c r="E60" s="65"/>
      <c r="F60" s="65"/>
      <c r="G60" s="65"/>
      <c r="H60" s="65"/>
      <c r="I60" s="65"/>
      <c r="J60" s="50">
        <f t="shared" si="0"/>
        <v>3</v>
      </c>
      <c r="K60" s="49">
        <f t="shared" si="1"/>
        <v>3</v>
      </c>
      <c r="L60"/>
      <c r="M60"/>
    </row>
    <row r="61" spans="1:13">
      <c r="A61" s="11" t="s">
        <v>25</v>
      </c>
      <c r="B61" s="65">
        <v>5</v>
      </c>
      <c r="C61" s="65"/>
      <c r="D61" s="65"/>
      <c r="E61" s="65"/>
      <c r="F61" s="65"/>
      <c r="G61" s="65"/>
      <c r="H61" s="65"/>
      <c r="I61" s="65"/>
      <c r="J61" s="50">
        <f t="shared" si="0"/>
        <v>5</v>
      </c>
      <c r="K61" s="49">
        <f t="shared" si="1"/>
        <v>5</v>
      </c>
      <c r="L61"/>
      <c r="M61"/>
    </row>
    <row r="62" spans="1:13">
      <c r="A62" s="11" t="s">
        <v>20</v>
      </c>
      <c r="B62" s="65">
        <v>3</v>
      </c>
      <c r="C62" s="65"/>
      <c r="D62" s="65"/>
      <c r="E62" s="65"/>
      <c r="F62" s="65"/>
      <c r="G62" s="65"/>
      <c r="H62" s="65"/>
      <c r="I62" s="65"/>
      <c r="J62" s="50">
        <f t="shared" si="0"/>
        <v>3</v>
      </c>
      <c r="K62" s="49">
        <f t="shared" si="1"/>
        <v>3</v>
      </c>
      <c r="L62"/>
      <c r="M62"/>
    </row>
    <row r="63" spans="1:13">
      <c r="A63" s="11" t="s">
        <v>26</v>
      </c>
      <c r="B63" s="65">
        <v>3</v>
      </c>
      <c r="C63" s="65"/>
      <c r="D63" s="65"/>
      <c r="E63" s="65"/>
      <c r="F63" s="65"/>
      <c r="G63" s="65"/>
      <c r="H63" s="65"/>
      <c r="I63" s="65"/>
      <c r="J63" s="50">
        <f t="shared" si="0"/>
        <v>3</v>
      </c>
      <c r="K63" s="49">
        <f t="shared" si="1"/>
        <v>3</v>
      </c>
      <c r="L63"/>
      <c r="M63"/>
    </row>
    <row r="64" spans="1:13">
      <c r="A64" s="11" t="s">
        <v>27</v>
      </c>
      <c r="B64" s="65">
        <v>5</v>
      </c>
      <c r="C64" s="65"/>
      <c r="D64" s="65"/>
      <c r="E64" s="65"/>
      <c r="F64" s="65"/>
      <c r="G64" s="65"/>
      <c r="H64" s="65"/>
      <c r="I64" s="65"/>
      <c r="J64" s="50">
        <f t="shared" si="0"/>
        <v>5</v>
      </c>
      <c r="K64" s="49">
        <f t="shared" si="1"/>
        <v>5</v>
      </c>
      <c r="L64"/>
      <c r="M64"/>
    </row>
    <row r="65" spans="1:13">
      <c r="A65" s="11" t="s">
        <v>29</v>
      </c>
      <c r="B65" s="65">
        <v>3</v>
      </c>
      <c r="C65" s="65"/>
      <c r="D65" s="65"/>
      <c r="E65" s="65"/>
      <c r="F65" s="65"/>
      <c r="G65" s="65"/>
      <c r="H65" s="65"/>
      <c r="I65" s="65"/>
      <c r="J65" s="50">
        <f t="shared" si="0"/>
        <v>3</v>
      </c>
      <c r="K65" s="49">
        <f t="shared" si="1"/>
        <v>3</v>
      </c>
      <c r="L65"/>
      <c r="M65"/>
    </row>
    <row r="66" spans="1:13">
      <c r="A66" s="11" t="s">
        <v>30</v>
      </c>
      <c r="B66" s="65">
        <v>4</v>
      </c>
      <c r="C66" s="65"/>
      <c r="D66" s="65"/>
      <c r="E66" s="65"/>
      <c r="F66" s="65"/>
      <c r="G66" s="65"/>
      <c r="H66" s="65"/>
      <c r="I66" s="65"/>
      <c r="J66" s="50">
        <f t="shared" si="0"/>
        <v>4</v>
      </c>
      <c r="K66" s="49">
        <f t="shared" si="1"/>
        <v>4</v>
      </c>
      <c r="L66"/>
      <c r="M66"/>
    </row>
    <row r="67" spans="1:13">
      <c r="A67" s="11" t="s">
        <v>31</v>
      </c>
      <c r="B67" s="65">
        <v>3</v>
      </c>
      <c r="C67" s="65"/>
      <c r="D67" s="65"/>
      <c r="E67" s="65"/>
      <c r="F67" s="65"/>
      <c r="G67" s="65"/>
      <c r="H67" s="65"/>
      <c r="I67" s="65"/>
      <c r="J67" s="50">
        <f t="shared" si="0"/>
        <v>3</v>
      </c>
      <c r="K67" s="49">
        <f t="shared" si="1"/>
        <v>3</v>
      </c>
      <c r="L67"/>
      <c r="M67"/>
    </row>
  </sheetData>
  <mergeCells count="5">
    <mergeCell ref="L2:M2"/>
    <mergeCell ref="B6:K6"/>
    <mergeCell ref="B7:K7"/>
    <mergeCell ref="J8:K8"/>
    <mergeCell ref="L9:M9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workbookViewId="0">
      <selection activeCell="B5" sqref="B5"/>
    </sheetView>
  </sheetViews>
  <sheetFormatPr baseColWidth="10" defaultColWidth="11.42578125" defaultRowHeight="12.75"/>
  <cols>
    <col min="1" max="1" width="57.42578125" style="16" customWidth="1"/>
    <col min="2" max="16384" width="11.42578125" style="16"/>
  </cols>
  <sheetData>
    <row r="1" spans="1:13" ht="21" thickBot="1">
      <c r="A1" s="59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/>
      <c r="M1"/>
    </row>
    <row r="2" spans="1:13">
      <c r="A2"/>
      <c r="B2" s="1"/>
      <c r="C2" s="1"/>
      <c r="D2" s="1"/>
      <c r="E2" s="1"/>
      <c r="F2" s="1"/>
      <c r="G2" s="1"/>
      <c r="H2" s="1"/>
      <c r="I2" s="1"/>
      <c r="J2" s="1"/>
      <c r="K2" s="1"/>
      <c r="L2" s="188" t="s">
        <v>1</v>
      </c>
      <c r="M2" s="188"/>
    </row>
    <row r="3" spans="1:13">
      <c r="A3" s="64" t="s">
        <v>135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19">
        <v>1</v>
      </c>
      <c r="M3" s="21" t="s">
        <v>64</v>
      </c>
    </row>
    <row r="4" spans="1:13">
      <c r="A4" s="7"/>
      <c r="B4" s="23"/>
      <c r="C4" s="23"/>
      <c r="D4" s="23"/>
      <c r="E4" s="23"/>
      <c r="F4" s="23"/>
      <c r="G4" s="23"/>
      <c r="H4" s="23"/>
      <c r="I4" s="23"/>
      <c r="J4" s="23"/>
      <c r="K4" s="23"/>
      <c r="L4" s="19">
        <v>2</v>
      </c>
      <c r="M4" s="22" t="s">
        <v>2</v>
      </c>
    </row>
    <row r="5" spans="1:13">
      <c r="A5" s="64" t="s">
        <v>136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19">
        <v>3</v>
      </c>
      <c r="M5" s="22" t="s">
        <v>3</v>
      </c>
    </row>
    <row r="6" spans="1:13">
      <c r="A6" s="7"/>
      <c r="B6" s="202" t="s">
        <v>150</v>
      </c>
      <c r="C6" s="189"/>
      <c r="D6" s="189"/>
      <c r="E6" s="189"/>
      <c r="F6" s="189"/>
      <c r="G6" s="189"/>
      <c r="H6" s="189"/>
      <c r="I6" s="189"/>
      <c r="J6" s="189"/>
      <c r="K6" s="189"/>
      <c r="L6" s="19">
        <v>4</v>
      </c>
      <c r="M6" s="22" t="s">
        <v>4</v>
      </c>
    </row>
    <row r="7" spans="1:13">
      <c r="A7" s="7"/>
      <c r="B7" s="199" t="s">
        <v>133</v>
      </c>
      <c r="C7" s="199"/>
      <c r="D7" s="199"/>
      <c r="E7" s="199"/>
      <c r="F7" s="199"/>
      <c r="G7" s="199"/>
      <c r="H7" s="199"/>
      <c r="I7" s="199"/>
      <c r="J7" s="199"/>
      <c r="K7" s="199"/>
      <c r="L7" s="19">
        <v>5</v>
      </c>
      <c r="M7" s="22" t="s">
        <v>5</v>
      </c>
    </row>
    <row r="8" spans="1:13">
      <c r="A8"/>
      <c r="B8" s="51" t="s">
        <v>79</v>
      </c>
      <c r="C8" s="51" t="s">
        <v>80</v>
      </c>
      <c r="D8" s="51" t="s">
        <v>81</v>
      </c>
      <c r="E8" s="51" t="s">
        <v>82</v>
      </c>
      <c r="F8" s="51" t="s">
        <v>83</v>
      </c>
      <c r="G8" s="51" t="s">
        <v>84</v>
      </c>
      <c r="H8" s="51" t="s">
        <v>85</v>
      </c>
      <c r="I8" s="51" t="s">
        <v>86</v>
      </c>
      <c r="J8" s="200" t="s">
        <v>87</v>
      </c>
      <c r="K8" s="201"/>
      <c r="L8"/>
      <c r="M8"/>
    </row>
    <row r="9" spans="1:13">
      <c r="A9" s="6"/>
      <c r="B9" s="69"/>
      <c r="C9" s="69"/>
      <c r="D9" s="69"/>
      <c r="E9" s="69"/>
      <c r="F9" s="69"/>
      <c r="G9" s="69"/>
      <c r="H9" s="69"/>
      <c r="I9" s="69"/>
      <c r="J9" s="75" t="s">
        <v>88</v>
      </c>
      <c r="K9" s="75" t="s">
        <v>89</v>
      </c>
      <c r="L9" s="195"/>
      <c r="M9" s="195"/>
    </row>
    <row r="10" spans="1:13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67"/>
      <c r="M10" s="62"/>
    </row>
    <row r="11" spans="1:13">
      <c r="A11" s="73" t="s">
        <v>66</v>
      </c>
      <c r="B11" s="66"/>
      <c r="C11" s="66"/>
      <c r="D11" s="66"/>
      <c r="E11" s="66"/>
      <c r="F11" s="66"/>
      <c r="G11" s="66"/>
      <c r="H11" s="66"/>
      <c r="I11" s="66"/>
      <c r="J11" s="74"/>
      <c r="K11" s="74"/>
      <c r="L11" s="67"/>
      <c r="M11" s="62"/>
    </row>
    <row r="12" spans="1:13">
      <c r="A12" s="14" t="s">
        <v>49</v>
      </c>
      <c r="B12" s="65"/>
      <c r="C12" s="65"/>
      <c r="D12" s="65"/>
      <c r="E12" s="65"/>
      <c r="F12" s="65"/>
      <c r="G12" s="65"/>
      <c r="H12" s="65"/>
      <c r="I12" s="65"/>
      <c r="J12" s="50" t="e">
        <f t="shared" ref="J12:J68" si="0">AVERAGE(B12:I12)</f>
        <v>#DIV/0!</v>
      </c>
      <c r="K12" s="49" t="e">
        <f t="shared" ref="K12:K68" si="1">ROUND(AVERAGE(B12:I12),0)</f>
        <v>#DIV/0!</v>
      </c>
      <c r="L12" s="67"/>
      <c r="M12" s="62"/>
    </row>
    <row r="13" spans="1:13">
      <c r="A13" s="11" t="s">
        <v>10</v>
      </c>
      <c r="B13" s="65"/>
      <c r="C13" s="65"/>
      <c r="D13" s="65"/>
      <c r="E13" s="65"/>
      <c r="F13" s="65"/>
      <c r="G13" s="65"/>
      <c r="H13" s="65"/>
      <c r="I13" s="65"/>
      <c r="J13" s="50" t="e">
        <f t="shared" si="0"/>
        <v>#DIV/0!</v>
      </c>
      <c r="K13" s="49" t="e">
        <f t="shared" si="1"/>
        <v>#DIV/0!</v>
      </c>
      <c r="L13"/>
      <c r="M13"/>
    </row>
    <row r="14" spans="1:13">
      <c r="A14" s="11" t="s">
        <v>11</v>
      </c>
      <c r="B14" s="65"/>
      <c r="C14" s="65"/>
      <c r="D14" s="65"/>
      <c r="E14" s="65"/>
      <c r="F14" s="65"/>
      <c r="G14" s="65"/>
      <c r="H14" s="65"/>
      <c r="I14" s="65"/>
      <c r="J14" s="50" t="e">
        <f t="shared" si="0"/>
        <v>#DIV/0!</v>
      </c>
      <c r="K14" s="49" t="e">
        <f t="shared" si="1"/>
        <v>#DIV/0!</v>
      </c>
      <c r="L14"/>
      <c r="M14"/>
    </row>
    <row r="15" spans="1:13">
      <c r="A15" s="11" t="s">
        <v>12</v>
      </c>
      <c r="B15" s="65"/>
      <c r="C15" s="65"/>
      <c r="D15" s="65"/>
      <c r="E15" s="65"/>
      <c r="F15" s="65"/>
      <c r="G15" s="65"/>
      <c r="H15" s="65"/>
      <c r="I15" s="65"/>
      <c r="J15" s="50" t="e">
        <f t="shared" si="0"/>
        <v>#DIV/0!</v>
      </c>
      <c r="K15" s="49" t="e">
        <f t="shared" si="1"/>
        <v>#DIV/0!</v>
      </c>
      <c r="L15"/>
      <c r="M15"/>
    </row>
    <row r="16" spans="1:13">
      <c r="A16" s="11" t="s">
        <v>13</v>
      </c>
      <c r="B16" s="65"/>
      <c r="C16" s="65"/>
      <c r="D16" s="65"/>
      <c r="E16" s="65"/>
      <c r="F16" s="65"/>
      <c r="G16" s="65"/>
      <c r="H16" s="65"/>
      <c r="I16" s="65"/>
      <c r="J16" s="50" t="e">
        <f t="shared" si="0"/>
        <v>#DIV/0!</v>
      </c>
      <c r="K16" s="49" t="e">
        <f t="shared" si="1"/>
        <v>#DIV/0!</v>
      </c>
      <c r="L16"/>
      <c r="M16"/>
    </row>
    <row r="17" spans="1:13">
      <c r="A17" s="11" t="s">
        <v>50</v>
      </c>
      <c r="B17" s="65"/>
      <c r="C17" s="65"/>
      <c r="D17" s="65"/>
      <c r="E17" s="65"/>
      <c r="F17" s="65"/>
      <c r="G17" s="65"/>
      <c r="H17" s="65"/>
      <c r="I17" s="65"/>
      <c r="J17" s="50" t="e">
        <f t="shared" si="0"/>
        <v>#DIV/0!</v>
      </c>
      <c r="K17" s="49" t="e">
        <f t="shared" si="1"/>
        <v>#DIV/0!</v>
      </c>
      <c r="L17"/>
      <c r="M17"/>
    </row>
    <row r="18" spans="1:13">
      <c r="A18" s="11" t="s">
        <v>51</v>
      </c>
      <c r="B18" s="65"/>
      <c r="C18" s="65"/>
      <c r="D18" s="65"/>
      <c r="E18" s="65"/>
      <c r="F18" s="65"/>
      <c r="G18" s="65"/>
      <c r="H18" s="65"/>
      <c r="I18" s="65"/>
      <c r="J18" s="50" t="e">
        <f t="shared" si="0"/>
        <v>#DIV/0!</v>
      </c>
      <c r="K18" s="49" t="e">
        <f t="shared" si="1"/>
        <v>#DIV/0!</v>
      </c>
      <c r="L18"/>
      <c r="M18"/>
    </row>
    <row r="19" spans="1:13">
      <c r="A19" s="11" t="s">
        <v>14</v>
      </c>
      <c r="B19" s="65"/>
      <c r="C19" s="65"/>
      <c r="D19" s="65"/>
      <c r="E19" s="65"/>
      <c r="F19" s="65"/>
      <c r="G19" s="65"/>
      <c r="H19" s="65"/>
      <c r="I19" s="65"/>
      <c r="J19" s="50" t="e">
        <f t="shared" si="0"/>
        <v>#DIV/0!</v>
      </c>
      <c r="K19" s="49" t="e">
        <f t="shared" si="1"/>
        <v>#DIV/0!</v>
      </c>
      <c r="L19"/>
      <c r="M19"/>
    </row>
    <row r="20" spans="1:13">
      <c r="A20" s="11" t="s">
        <v>20</v>
      </c>
      <c r="B20" s="65"/>
      <c r="C20" s="65"/>
      <c r="D20" s="65"/>
      <c r="E20" s="65"/>
      <c r="F20" s="65"/>
      <c r="G20" s="65"/>
      <c r="H20" s="65"/>
      <c r="I20" s="65"/>
      <c r="J20" s="50" t="e">
        <f t="shared" si="0"/>
        <v>#DIV/0!</v>
      </c>
      <c r="K20" s="49" t="e">
        <f t="shared" si="1"/>
        <v>#DIV/0!</v>
      </c>
      <c r="L20"/>
      <c r="M20"/>
    </row>
    <row r="21" spans="1:13">
      <c r="A21" s="68"/>
      <c r="B21" s="68"/>
      <c r="C21" s="68"/>
      <c r="D21" s="68"/>
      <c r="E21" s="68"/>
      <c r="F21" s="68"/>
      <c r="G21" s="68"/>
      <c r="H21" s="68"/>
      <c r="I21" s="68"/>
      <c r="J21" s="72"/>
      <c r="K21" s="72"/>
      <c r="L21"/>
      <c r="M21"/>
    </row>
    <row r="22" spans="1:13">
      <c r="A22" s="73" t="s">
        <v>21</v>
      </c>
      <c r="B22" s="66"/>
      <c r="C22" s="66"/>
      <c r="D22" s="66"/>
      <c r="E22" s="66"/>
      <c r="F22" s="66"/>
      <c r="G22" s="66"/>
      <c r="H22" s="66"/>
      <c r="I22" s="66"/>
      <c r="J22" s="74"/>
      <c r="K22" s="74"/>
      <c r="L22"/>
      <c r="M22"/>
    </row>
    <row r="23" spans="1:13">
      <c r="A23" s="11" t="s">
        <v>22</v>
      </c>
      <c r="B23" s="65"/>
      <c r="C23" s="65"/>
      <c r="D23" s="65"/>
      <c r="E23" s="65"/>
      <c r="F23" s="65"/>
      <c r="G23" s="65"/>
      <c r="H23" s="65"/>
      <c r="I23" s="65"/>
      <c r="J23" s="50" t="e">
        <f t="shared" si="0"/>
        <v>#DIV/0!</v>
      </c>
      <c r="K23" s="49" t="e">
        <f t="shared" si="1"/>
        <v>#DIV/0!</v>
      </c>
      <c r="L23"/>
      <c r="M23"/>
    </row>
    <row r="24" spans="1:13">
      <c r="A24" s="11" t="s">
        <v>23</v>
      </c>
      <c r="B24" s="65"/>
      <c r="C24" s="65"/>
      <c r="D24" s="65"/>
      <c r="E24" s="65"/>
      <c r="F24" s="65"/>
      <c r="G24" s="65"/>
      <c r="H24" s="65"/>
      <c r="I24" s="65"/>
      <c r="J24" s="50" t="e">
        <f t="shared" si="0"/>
        <v>#DIV/0!</v>
      </c>
      <c r="K24" s="49" t="e">
        <f t="shared" si="1"/>
        <v>#DIV/0!</v>
      </c>
      <c r="L24"/>
      <c r="M24"/>
    </row>
    <row r="25" spans="1:13">
      <c r="A25" s="11" t="s">
        <v>47</v>
      </c>
      <c r="B25" s="65"/>
      <c r="C25" s="65"/>
      <c r="D25" s="65"/>
      <c r="E25" s="65"/>
      <c r="F25" s="65"/>
      <c r="G25" s="65"/>
      <c r="H25" s="65"/>
      <c r="I25" s="65"/>
      <c r="J25" s="50" t="e">
        <f t="shared" si="0"/>
        <v>#DIV/0!</v>
      </c>
      <c r="K25" s="49" t="e">
        <f t="shared" si="1"/>
        <v>#DIV/0!</v>
      </c>
      <c r="L25"/>
      <c r="M25"/>
    </row>
    <row r="26" spans="1:13">
      <c r="A26" s="11" t="s">
        <v>55</v>
      </c>
      <c r="B26" s="65"/>
      <c r="C26" s="65"/>
      <c r="D26" s="65"/>
      <c r="E26" s="65"/>
      <c r="F26" s="65"/>
      <c r="G26" s="65"/>
      <c r="H26" s="65"/>
      <c r="I26" s="65"/>
      <c r="J26" s="50" t="e">
        <f t="shared" si="0"/>
        <v>#DIV/0!</v>
      </c>
      <c r="K26" s="49" t="e">
        <f t="shared" si="1"/>
        <v>#DIV/0!</v>
      </c>
      <c r="L26"/>
      <c r="M26"/>
    </row>
    <row r="27" spans="1:13">
      <c r="A27" s="11" t="s">
        <v>20</v>
      </c>
      <c r="B27" s="65"/>
      <c r="C27" s="65"/>
      <c r="D27" s="65"/>
      <c r="E27" s="65"/>
      <c r="F27" s="65"/>
      <c r="G27" s="65"/>
      <c r="H27" s="65"/>
      <c r="I27" s="65"/>
      <c r="J27" s="50" t="e">
        <f t="shared" si="0"/>
        <v>#DIV/0!</v>
      </c>
      <c r="K27" s="49" t="e">
        <f t="shared" si="1"/>
        <v>#DIV/0!</v>
      </c>
      <c r="L27"/>
      <c r="M27"/>
    </row>
    <row r="28" spans="1:13">
      <c r="A28" s="14" t="s">
        <v>24</v>
      </c>
      <c r="B28" s="65"/>
      <c r="C28" s="65"/>
      <c r="D28" s="65"/>
      <c r="E28" s="65"/>
      <c r="F28" s="65"/>
      <c r="G28" s="65"/>
      <c r="H28" s="65"/>
      <c r="I28" s="65"/>
      <c r="J28" s="50" t="e">
        <f t="shared" si="0"/>
        <v>#DIV/0!</v>
      </c>
      <c r="K28" s="49" t="e">
        <f t="shared" si="1"/>
        <v>#DIV/0!</v>
      </c>
      <c r="L28"/>
      <c r="M28"/>
    </row>
    <row r="29" spans="1:13">
      <c r="A29" s="11" t="s">
        <v>34</v>
      </c>
      <c r="B29" s="65"/>
      <c r="C29" s="65"/>
      <c r="D29" s="65"/>
      <c r="E29" s="65"/>
      <c r="F29" s="65"/>
      <c r="G29" s="65"/>
      <c r="H29" s="65"/>
      <c r="I29" s="65"/>
      <c r="J29" s="50" t="e">
        <f t="shared" si="0"/>
        <v>#DIV/0!</v>
      </c>
      <c r="K29" s="49" t="e">
        <f t="shared" si="1"/>
        <v>#DIV/0!</v>
      </c>
      <c r="L29"/>
      <c r="M29"/>
    </row>
    <row r="30" spans="1:13">
      <c r="A30" s="11" t="s">
        <v>48</v>
      </c>
      <c r="B30" s="65"/>
      <c r="C30" s="65"/>
      <c r="D30" s="65"/>
      <c r="E30" s="65"/>
      <c r="F30" s="65"/>
      <c r="G30" s="65"/>
      <c r="H30" s="65"/>
      <c r="I30" s="65"/>
      <c r="J30" s="50" t="e">
        <f t="shared" si="0"/>
        <v>#DIV/0!</v>
      </c>
      <c r="K30" s="49" t="e">
        <f t="shared" si="1"/>
        <v>#DIV/0!</v>
      </c>
      <c r="L30"/>
      <c r="M30"/>
    </row>
    <row r="31" spans="1:13">
      <c r="A31" s="11" t="s">
        <v>56</v>
      </c>
      <c r="B31" s="65"/>
      <c r="C31" s="65"/>
      <c r="D31" s="65"/>
      <c r="E31" s="65"/>
      <c r="F31" s="65"/>
      <c r="G31" s="65"/>
      <c r="H31" s="65"/>
      <c r="I31" s="65"/>
      <c r="J31" s="50" t="e">
        <f t="shared" si="0"/>
        <v>#DIV/0!</v>
      </c>
      <c r="K31" s="49" t="e">
        <f t="shared" si="1"/>
        <v>#DIV/0!</v>
      </c>
      <c r="L31"/>
      <c r="M31"/>
    </row>
    <row r="32" spans="1:13">
      <c r="A32" s="11" t="s">
        <v>20</v>
      </c>
      <c r="B32" s="65"/>
      <c r="C32" s="65"/>
      <c r="D32" s="65"/>
      <c r="E32" s="65"/>
      <c r="F32" s="65"/>
      <c r="G32" s="65"/>
      <c r="H32" s="65"/>
      <c r="I32" s="65"/>
      <c r="J32" s="50" t="e">
        <f t="shared" si="0"/>
        <v>#DIV/0!</v>
      </c>
      <c r="K32" s="49" t="e">
        <f t="shared" si="1"/>
        <v>#DIV/0!</v>
      </c>
      <c r="L32"/>
      <c r="M32"/>
    </row>
    <row r="33" spans="1:13">
      <c r="A33" s="68"/>
      <c r="B33" s="68"/>
      <c r="C33" s="68"/>
      <c r="D33" s="68"/>
      <c r="E33" s="68"/>
      <c r="F33" s="68"/>
      <c r="G33" s="68"/>
      <c r="H33" s="68"/>
      <c r="I33" s="68"/>
      <c r="J33" s="72"/>
      <c r="K33" s="72"/>
      <c r="L33"/>
      <c r="M33"/>
    </row>
    <row r="34" spans="1:13">
      <c r="A34" s="73" t="s">
        <v>70</v>
      </c>
      <c r="B34" s="66"/>
      <c r="C34" s="66"/>
      <c r="D34" s="66"/>
      <c r="E34" s="66"/>
      <c r="F34" s="66"/>
      <c r="G34" s="66"/>
      <c r="H34" s="66"/>
      <c r="I34" s="66"/>
      <c r="J34" s="74"/>
      <c r="K34" s="74"/>
      <c r="L34"/>
      <c r="M34"/>
    </row>
    <row r="35" spans="1:13">
      <c r="A35" s="14" t="s">
        <v>8</v>
      </c>
      <c r="B35" s="65"/>
      <c r="C35" s="65"/>
      <c r="D35" s="65"/>
      <c r="E35" s="65"/>
      <c r="F35" s="65"/>
      <c r="G35" s="65"/>
      <c r="H35" s="65"/>
      <c r="I35" s="65"/>
      <c r="J35" s="50" t="e">
        <f t="shared" si="0"/>
        <v>#DIV/0!</v>
      </c>
      <c r="K35" s="49" t="e">
        <f t="shared" si="1"/>
        <v>#DIV/0!</v>
      </c>
      <c r="L35"/>
      <c r="M35"/>
    </row>
    <row r="36" spans="1:13">
      <c r="A36" s="11" t="s">
        <v>71</v>
      </c>
      <c r="B36" s="65"/>
      <c r="C36" s="65"/>
      <c r="D36" s="65"/>
      <c r="E36" s="65"/>
      <c r="F36" s="65"/>
      <c r="G36" s="65"/>
      <c r="H36" s="65"/>
      <c r="I36" s="65"/>
      <c r="J36" s="50" t="e">
        <f t="shared" si="0"/>
        <v>#DIV/0!</v>
      </c>
      <c r="K36" s="49" t="e">
        <f t="shared" si="1"/>
        <v>#DIV/0!</v>
      </c>
      <c r="L36"/>
      <c r="M36"/>
    </row>
    <row r="37" spans="1:13">
      <c r="A37" s="11" t="s">
        <v>9</v>
      </c>
      <c r="B37" s="65"/>
      <c r="C37" s="65"/>
      <c r="D37" s="65"/>
      <c r="E37" s="65"/>
      <c r="F37" s="65"/>
      <c r="G37" s="65"/>
      <c r="H37" s="65"/>
      <c r="I37" s="65"/>
      <c r="J37" s="50" t="e">
        <f t="shared" si="0"/>
        <v>#DIV/0!</v>
      </c>
      <c r="K37" s="49" t="e">
        <f t="shared" si="1"/>
        <v>#DIV/0!</v>
      </c>
      <c r="L37"/>
      <c r="M37"/>
    </row>
    <row r="38" spans="1:13">
      <c r="A38" s="11" t="s">
        <v>72</v>
      </c>
      <c r="B38" s="65"/>
      <c r="C38" s="65"/>
      <c r="D38" s="65"/>
      <c r="E38" s="65"/>
      <c r="F38" s="65"/>
      <c r="G38" s="65"/>
      <c r="H38" s="65"/>
      <c r="I38" s="65"/>
      <c r="J38" s="50" t="e">
        <f t="shared" si="0"/>
        <v>#DIV/0!</v>
      </c>
      <c r="K38" s="49" t="e">
        <f t="shared" si="1"/>
        <v>#DIV/0!</v>
      </c>
      <c r="L38"/>
      <c r="M38"/>
    </row>
    <row r="39" spans="1:13">
      <c r="A39" s="13" t="s">
        <v>137</v>
      </c>
      <c r="B39" s="65"/>
      <c r="C39" s="65"/>
      <c r="D39" s="65"/>
      <c r="E39" s="65"/>
      <c r="F39" s="65"/>
      <c r="G39" s="65"/>
      <c r="H39" s="65"/>
      <c r="I39" s="65"/>
      <c r="J39" s="50" t="e">
        <f t="shared" si="0"/>
        <v>#DIV/0!</v>
      </c>
      <c r="K39" s="49" t="e">
        <f t="shared" si="1"/>
        <v>#DIV/0!</v>
      </c>
      <c r="L39"/>
      <c r="M39"/>
    </row>
    <row r="40" spans="1:13">
      <c r="A40" s="68"/>
      <c r="B40" s="68"/>
      <c r="C40" s="68"/>
      <c r="D40" s="68"/>
      <c r="E40" s="68"/>
      <c r="F40" s="68"/>
      <c r="G40" s="68"/>
      <c r="H40" s="68"/>
      <c r="I40" s="68"/>
      <c r="J40" s="72"/>
      <c r="K40" s="72"/>
      <c r="L40"/>
      <c r="M40"/>
    </row>
    <row r="41" spans="1:13">
      <c r="A41" s="73" t="s">
        <v>76</v>
      </c>
      <c r="B41" s="66"/>
      <c r="C41" s="66"/>
      <c r="D41" s="66"/>
      <c r="E41" s="66"/>
      <c r="F41" s="66"/>
      <c r="G41" s="66"/>
      <c r="H41" s="66"/>
      <c r="I41" s="66"/>
      <c r="J41" s="74"/>
      <c r="K41" s="74"/>
      <c r="L41"/>
      <c r="M41"/>
    </row>
    <row r="42" spans="1:13">
      <c r="A42" s="11" t="s">
        <v>10</v>
      </c>
      <c r="B42" s="65"/>
      <c r="C42" s="65"/>
      <c r="D42" s="65"/>
      <c r="E42" s="65"/>
      <c r="F42" s="65"/>
      <c r="G42" s="65"/>
      <c r="H42" s="65"/>
      <c r="I42" s="65"/>
      <c r="J42" s="50" t="e">
        <f t="shared" si="0"/>
        <v>#DIV/0!</v>
      </c>
      <c r="K42" s="49" t="e">
        <f t="shared" si="1"/>
        <v>#DIV/0!</v>
      </c>
      <c r="L42"/>
      <c r="M42"/>
    </row>
    <row r="43" spans="1:13">
      <c r="A43" s="11" t="s">
        <v>15</v>
      </c>
      <c r="B43" s="65"/>
      <c r="C43" s="65"/>
      <c r="D43" s="65"/>
      <c r="E43" s="65"/>
      <c r="F43" s="65"/>
      <c r="G43" s="65"/>
      <c r="H43" s="65"/>
      <c r="I43" s="65"/>
      <c r="J43" s="50" t="e">
        <f t="shared" si="0"/>
        <v>#DIV/0!</v>
      </c>
      <c r="K43" s="49" t="e">
        <f t="shared" si="1"/>
        <v>#DIV/0!</v>
      </c>
      <c r="L43"/>
      <c r="M43"/>
    </row>
    <row r="44" spans="1:13">
      <c r="A44" s="11" t="s">
        <v>34</v>
      </c>
      <c r="B44" s="65"/>
      <c r="C44" s="65"/>
      <c r="D44" s="65"/>
      <c r="E44" s="65"/>
      <c r="F44" s="65"/>
      <c r="G44" s="65"/>
      <c r="H44" s="65"/>
      <c r="I44" s="65"/>
      <c r="J44" s="50" t="e">
        <f t="shared" si="0"/>
        <v>#DIV/0!</v>
      </c>
      <c r="K44" s="49" t="e">
        <f t="shared" si="1"/>
        <v>#DIV/0!</v>
      </c>
      <c r="L44"/>
      <c r="M44"/>
    </row>
    <row r="45" spans="1:13">
      <c r="A45" s="11" t="s">
        <v>17</v>
      </c>
      <c r="B45" s="65"/>
      <c r="C45" s="65"/>
      <c r="D45" s="65"/>
      <c r="E45" s="65"/>
      <c r="F45" s="65"/>
      <c r="G45" s="65"/>
      <c r="H45" s="65"/>
      <c r="I45" s="65"/>
      <c r="J45" s="50" t="e">
        <f t="shared" si="0"/>
        <v>#DIV/0!</v>
      </c>
      <c r="K45" s="49" t="e">
        <f t="shared" si="1"/>
        <v>#DIV/0!</v>
      </c>
      <c r="L45"/>
      <c r="M45"/>
    </row>
    <row r="46" spans="1:13">
      <c r="A46" s="11" t="s">
        <v>53</v>
      </c>
      <c r="B46" s="65"/>
      <c r="C46" s="65"/>
      <c r="D46" s="65"/>
      <c r="E46" s="65"/>
      <c r="F46" s="65"/>
      <c r="G46" s="65"/>
      <c r="H46" s="65"/>
      <c r="I46" s="65"/>
      <c r="J46" s="50" t="e">
        <f t="shared" si="0"/>
        <v>#DIV/0!</v>
      </c>
      <c r="K46" s="49" t="e">
        <f t="shared" si="1"/>
        <v>#DIV/0!</v>
      </c>
      <c r="L46"/>
      <c r="M46"/>
    </row>
    <row r="47" spans="1:13">
      <c r="A47" s="11" t="s">
        <v>54</v>
      </c>
      <c r="B47" s="65"/>
      <c r="C47" s="65"/>
      <c r="D47" s="65"/>
      <c r="E47" s="65"/>
      <c r="F47" s="65"/>
      <c r="G47" s="65"/>
      <c r="H47" s="65"/>
      <c r="I47" s="65"/>
      <c r="J47" s="50" t="e">
        <f t="shared" si="0"/>
        <v>#DIV/0!</v>
      </c>
      <c r="K47" s="49" t="e">
        <f t="shared" si="1"/>
        <v>#DIV/0!</v>
      </c>
      <c r="L47"/>
      <c r="M47"/>
    </row>
    <row r="48" spans="1:13">
      <c r="A48" s="11" t="s">
        <v>52</v>
      </c>
      <c r="B48" s="65"/>
      <c r="C48" s="65"/>
      <c r="D48" s="65"/>
      <c r="E48" s="65"/>
      <c r="F48" s="65"/>
      <c r="G48" s="65"/>
      <c r="H48" s="65"/>
      <c r="I48" s="65"/>
      <c r="J48" s="50" t="e">
        <f t="shared" si="0"/>
        <v>#DIV/0!</v>
      </c>
      <c r="K48" s="49" t="e">
        <f t="shared" si="1"/>
        <v>#DIV/0!</v>
      </c>
      <c r="L48"/>
      <c r="M48"/>
    </row>
    <row r="49" spans="1:13">
      <c r="A49" s="11" t="s">
        <v>18</v>
      </c>
      <c r="B49" s="65"/>
      <c r="C49" s="65"/>
      <c r="D49" s="65"/>
      <c r="E49" s="65"/>
      <c r="F49" s="65"/>
      <c r="G49" s="65"/>
      <c r="H49" s="65"/>
      <c r="I49" s="65"/>
      <c r="J49" s="50" t="e">
        <f t="shared" si="0"/>
        <v>#DIV/0!</v>
      </c>
      <c r="K49" s="49" t="e">
        <f t="shared" si="1"/>
        <v>#DIV/0!</v>
      </c>
      <c r="L49"/>
      <c r="M49"/>
    </row>
    <row r="50" spans="1:13">
      <c r="A50" s="11" t="s">
        <v>19</v>
      </c>
      <c r="B50" s="65"/>
      <c r="C50" s="65"/>
      <c r="D50" s="65"/>
      <c r="E50" s="65"/>
      <c r="F50" s="65"/>
      <c r="G50" s="65"/>
      <c r="H50" s="65"/>
      <c r="I50" s="65"/>
      <c r="J50" s="50" t="e">
        <f t="shared" si="0"/>
        <v>#DIV/0!</v>
      </c>
      <c r="K50" s="49" t="e">
        <f t="shared" si="1"/>
        <v>#DIV/0!</v>
      </c>
      <c r="L50"/>
      <c r="M50"/>
    </row>
    <row r="51" spans="1:13">
      <c r="A51" s="11" t="s">
        <v>57</v>
      </c>
      <c r="B51" s="65"/>
      <c r="C51" s="65"/>
      <c r="D51" s="65"/>
      <c r="E51" s="65"/>
      <c r="F51" s="65"/>
      <c r="G51" s="65"/>
      <c r="H51" s="65"/>
      <c r="I51" s="65"/>
      <c r="J51" s="50" t="e">
        <f t="shared" si="0"/>
        <v>#DIV/0!</v>
      </c>
      <c r="K51" s="49" t="e">
        <f t="shared" si="1"/>
        <v>#DIV/0!</v>
      </c>
      <c r="L51"/>
      <c r="M51"/>
    </row>
    <row r="52" spans="1:13">
      <c r="A52" s="11" t="s">
        <v>58</v>
      </c>
      <c r="B52" s="65"/>
      <c r="C52" s="65"/>
      <c r="D52" s="65"/>
      <c r="E52" s="65"/>
      <c r="F52" s="65"/>
      <c r="G52" s="65"/>
      <c r="H52" s="65"/>
      <c r="I52" s="65"/>
      <c r="J52" s="50" t="e">
        <f t="shared" si="0"/>
        <v>#DIV/0!</v>
      </c>
      <c r="K52" s="49" t="e">
        <f t="shared" si="1"/>
        <v>#DIV/0!</v>
      </c>
      <c r="L52"/>
      <c r="M52"/>
    </row>
    <row r="53" spans="1:13">
      <c r="A53" s="11" t="s">
        <v>20</v>
      </c>
      <c r="B53" s="65"/>
      <c r="C53" s="65"/>
      <c r="D53" s="65"/>
      <c r="E53" s="65"/>
      <c r="F53" s="65"/>
      <c r="G53" s="65"/>
      <c r="H53" s="65"/>
      <c r="I53" s="65"/>
      <c r="J53" s="50" t="e">
        <f t="shared" si="0"/>
        <v>#DIV/0!</v>
      </c>
      <c r="K53" s="49" t="e">
        <f t="shared" si="1"/>
        <v>#DIV/0!</v>
      </c>
      <c r="L53"/>
      <c r="M53"/>
    </row>
    <row r="54" spans="1:13">
      <c r="A54" s="16" t="s">
        <v>59</v>
      </c>
      <c r="B54" s="65"/>
      <c r="C54" s="65"/>
      <c r="D54" s="65"/>
      <c r="E54" s="65"/>
      <c r="F54" s="65"/>
      <c r="G54" s="65"/>
      <c r="H54" s="65"/>
      <c r="I54" s="65"/>
      <c r="J54" s="50" t="e">
        <f t="shared" si="0"/>
        <v>#DIV/0!</v>
      </c>
      <c r="K54" s="49" t="e">
        <f t="shared" si="1"/>
        <v>#DIV/0!</v>
      </c>
      <c r="L54"/>
      <c r="M54"/>
    </row>
    <row r="55" spans="1:13">
      <c r="A55" s="13" t="s">
        <v>60</v>
      </c>
      <c r="B55" s="65"/>
      <c r="C55" s="65"/>
      <c r="D55" s="65"/>
      <c r="E55" s="65"/>
      <c r="F55" s="65"/>
      <c r="G55" s="65"/>
      <c r="H55" s="65"/>
      <c r="I55" s="65"/>
      <c r="J55" s="50" t="e">
        <f t="shared" si="0"/>
        <v>#DIV/0!</v>
      </c>
      <c r="K55" s="49" t="e">
        <f t="shared" si="1"/>
        <v>#DIV/0!</v>
      </c>
      <c r="L55"/>
      <c r="M55"/>
    </row>
    <row r="56" spans="1:13">
      <c r="A56" s="16" t="s">
        <v>61</v>
      </c>
      <c r="B56" s="65"/>
      <c r="C56" s="65"/>
      <c r="D56" s="65"/>
      <c r="E56" s="65"/>
      <c r="F56" s="65"/>
      <c r="G56" s="65"/>
      <c r="H56" s="65"/>
      <c r="I56" s="65"/>
      <c r="J56" s="50" t="e">
        <f t="shared" si="0"/>
        <v>#DIV/0!</v>
      </c>
      <c r="K56" s="49" t="e">
        <f t="shared" si="1"/>
        <v>#DIV/0!</v>
      </c>
      <c r="L56"/>
      <c r="M56"/>
    </row>
    <row r="57" spans="1:13">
      <c r="A57" s="13" t="s">
        <v>62</v>
      </c>
      <c r="B57" s="65"/>
      <c r="C57" s="65"/>
      <c r="D57" s="65"/>
      <c r="E57" s="65"/>
      <c r="F57" s="65"/>
      <c r="G57" s="65"/>
      <c r="H57" s="65"/>
      <c r="I57" s="65"/>
      <c r="J57" s="50" t="e">
        <f t="shared" si="0"/>
        <v>#DIV/0!</v>
      </c>
      <c r="K57" s="49" t="e">
        <f t="shared" si="1"/>
        <v>#DIV/0!</v>
      </c>
      <c r="L57"/>
      <c r="M57"/>
    </row>
    <row r="58" spans="1:13">
      <c r="A58" s="13" t="s">
        <v>63</v>
      </c>
      <c r="B58" s="65"/>
      <c r="C58" s="65"/>
      <c r="D58" s="65"/>
      <c r="E58" s="65"/>
      <c r="F58" s="65"/>
      <c r="G58" s="65"/>
      <c r="H58" s="65"/>
      <c r="I58" s="65"/>
      <c r="J58" s="50" t="e">
        <f t="shared" si="0"/>
        <v>#DIV/0!</v>
      </c>
      <c r="K58" s="49" t="e">
        <f t="shared" si="1"/>
        <v>#DIV/0!</v>
      </c>
      <c r="L58"/>
      <c r="M58"/>
    </row>
    <row r="59" spans="1:13">
      <c r="A59" s="68"/>
      <c r="B59" s="68"/>
      <c r="C59" s="68"/>
      <c r="D59" s="68"/>
      <c r="E59" s="68"/>
      <c r="F59" s="68"/>
      <c r="G59" s="68"/>
      <c r="H59" s="68"/>
      <c r="I59" s="68"/>
      <c r="J59" s="72"/>
      <c r="K59" s="72"/>
      <c r="L59"/>
      <c r="M59"/>
    </row>
    <row r="60" spans="1:13">
      <c r="A60" s="73" t="s">
        <v>73</v>
      </c>
      <c r="B60" s="66"/>
      <c r="C60" s="66"/>
      <c r="D60" s="66"/>
      <c r="E60" s="66"/>
      <c r="F60" s="66"/>
      <c r="G60" s="66"/>
      <c r="H60" s="66"/>
      <c r="I60" s="66"/>
      <c r="J60" s="74"/>
      <c r="K60" s="74"/>
      <c r="L60"/>
      <c r="M60"/>
    </row>
    <row r="61" spans="1:13">
      <c r="A61" s="11" t="s">
        <v>74</v>
      </c>
      <c r="B61" s="65"/>
      <c r="C61" s="65"/>
      <c r="D61" s="65"/>
      <c r="E61" s="65"/>
      <c r="F61" s="65"/>
      <c r="G61" s="65"/>
      <c r="H61" s="65"/>
      <c r="I61" s="65"/>
      <c r="J61" s="50" t="e">
        <f t="shared" si="0"/>
        <v>#DIV/0!</v>
      </c>
      <c r="K61" s="49" t="e">
        <f t="shared" si="1"/>
        <v>#DIV/0!</v>
      </c>
      <c r="L61"/>
      <c r="M61"/>
    </row>
    <row r="62" spans="1:13">
      <c r="A62" s="11" t="s">
        <v>25</v>
      </c>
      <c r="B62" s="65"/>
      <c r="C62" s="65"/>
      <c r="D62" s="65"/>
      <c r="E62" s="65"/>
      <c r="F62" s="65"/>
      <c r="G62" s="65"/>
      <c r="H62" s="65"/>
      <c r="I62" s="65"/>
      <c r="J62" s="50" t="e">
        <f t="shared" si="0"/>
        <v>#DIV/0!</v>
      </c>
      <c r="K62" s="49" t="e">
        <f t="shared" si="1"/>
        <v>#DIV/0!</v>
      </c>
      <c r="L62"/>
      <c r="M62"/>
    </row>
    <row r="63" spans="1:13">
      <c r="A63" s="11" t="s">
        <v>20</v>
      </c>
      <c r="B63" s="65"/>
      <c r="C63" s="65"/>
      <c r="D63" s="65"/>
      <c r="E63" s="65"/>
      <c r="F63" s="65"/>
      <c r="G63" s="65"/>
      <c r="H63" s="65"/>
      <c r="I63" s="65"/>
      <c r="J63" s="50" t="e">
        <f t="shared" si="0"/>
        <v>#DIV/0!</v>
      </c>
      <c r="K63" s="49" t="e">
        <f t="shared" si="1"/>
        <v>#DIV/0!</v>
      </c>
      <c r="L63"/>
      <c r="M63"/>
    </row>
    <row r="64" spans="1:13">
      <c r="A64" s="11" t="s">
        <v>26</v>
      </c>
      <c r="B64" s="65"/>
      <c r="C64" s="65"/>
      <c r="D64" s="65"/>
      <c r="E64" s="65"/>
      <c r="F64" s="65"/>
      <c r="G64" s="65"/>
      <c r="H64" s="65"/>
      <c r="I64" s="65"/>
      <c r="J64" s="50" t="e">
        <f t="shared" si="0"/>
        <v>#DIV/0!</v>
      </c>
      <c r="K64" s="49" t="e">
        <f t="shared" si="1"/>
        <v>#DIV/0!</v>
      </c>
      <c r="L64"/>
      <c r="M64"/>
    </row>
    <row r="65" spans="1:13">
      <c r="A65" s="11" t="s">
        <v>27</v>
      </c>
      <c r="B65" s="65"/>
      <c r="C65" s="65"/>
      <c r="D65" s="65"/>
      <c r="E65" s="65"/>
      <c r="F65" s="65"/>
      <c r="G65" s="65"/>
      <c r="H65" s="65"/>
      <c r="I65" s="65"/>
      <c r="J65" s="50" t="e">
        <f t="shared" si="0"/>
        <v>#DIV/0!</v>
      </c>
      <c r="K65" s="49" t="e">
        <f t="shared" si="1"/>
        <v>#DIV/0!</v>
      </c>
      <c r="L65"/>
      <c r="M65"/>
    </row>
    <row r="66" spans="1:13">
      <c r="A66" s="11" t="s">
        <v>29</v>
      </c>
      <c r="B66" s="65"/>
      <c r="C66" s="65"/>
      <c r="D66" s="65"/>
      <c r="E66" s="65"/>
      <c r="F66" s="65"/>
      <c r="G66" s="65"/>
      <c r="H66" s="65"/>
      <c r="I66" s="65"/>
      <c r="J66" s="50" t="e">
        <f t="shared" si="0"/>
        <v>#DIV/0!</v>
      </c>
      <c r="K66" s="49" t="e">
        <f t="shared" si="1"/>
        <v>#DIV/0!</v>
      </c>
      <c r="L66"/>
      <c r="M66"/>
    </row>
    <row r="67" spans="1:13">
      <c r="A67" s="11" t="s">
        <v>30</v>
      </c>
      <c r="B67" s="65"/>
      <c r="C67" s="65"/>
      <c r="D67" s="65"/>
      <c r="E67" s="65"/>
      <c r="F67" s="65"/>
      <c r="G67" s="65"/>
      <c r="H67" s="65"/>
      <c r="I67" s="65"/>
      <c r="J67" s="50" t="e">
        <f t="shared" si="0"/>
        <v>#DIV/0!</v>
      </c>
      <c r="K67" s="49" t="e">
        <f t="shared" si="1"/>
        <v>#DIV/0!</v>
      </c>
      <c r="L67"/>
      <c r="M67"/>
    </row>
    <row r="68" spans="1:13">
      <c r="A68" s="11" t="s">
        <v>31</v>
      </c>
      <c r="B68" s="65"/>
      <c r="C68" s="65"/>
      <c r="D68" s="65"/>
      <c r="E68" s="65"/>
      <c r="F68" s="65"/>
      <c r="G68" s="65"/>
      <c r="H68" s="65"/>
      <c r="I68" s="65"/>
      <c r="J68" s="50" t="e">
        <f t="shared" si="0"/>
        <v>#DIV/0!</v>
      </c>
      <c r="K68" s="49" t="e">
        <f t="shared" si="1"/>
        <v>#DIV/0!</v>
      </c>
      <c r="L68"/>
      <c r="M68"/>
    </row>
  </sheetData>
  <mergeCells count="5">
    <mergeCell ref="L2:M2"/>
    <mergeCell ref="B6:K6"/>
    <mergeCell ref="B7:K7"/>
    <mergeCell ref="J8:K8"/>
    <mergeCell ref="L9:M9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view="pageBreakPreview" topLeftCell="F1" zoomScaleNormal="100" zoomScaleSheetLayoutView="100" workbookViewId="0">
      <selection activeCell="I32" sqref="I32"/>
    </sheetView>
  </sheetViews>
  <sheetFormatPr baseColWidth="10" defaultRowHeight="12.75"/>
  <cols>
    <col min="1" max="1" width="4.7109375" customWidth="1"/>
    <col min="2" max="2" width="48.42578125" customWidth="1"/>
    <col min="3" max="3" width="4" customWidth="1"/>
    <col min="4" max="4" width="11.85546875" customWidth="1"/>
    <col min="5" max="5" width="13.42578125" style="1" customWidth="1"/>
    <col min="6" max="6" width="10.85546875" style="1" bestFit="1" customWidth="1"/>
    <col min="7" max="8" width="11.42578125" style="1"/>
    <col min="9" max="9" width="11.5703125" style="1" bestFit="1" customWidth="1"/>
    <col min="10" max="14" width="11.42578125" style="1"/>
  </cols>
  <sheetData>
    <row r="1" spans="1:14" ht="20.25">
      <c r="A1" s="207" t="s">
        <v>0</v>
      </c>
      <c r="B1" s="208"/>
      <c r="C1" s="32"/>
      <c r="D1" s="32"/>
      <c r="E1" s="41"/>
      <c r="F1" s="33"/>
      <c r="G1" s="33"/>
      <c r="H1" s="33"/>
      <c r="I1" s="33"/>
      <c r="J1" s="33"/>
      <c r="K1" s="39" t="s">
        <v>37</v>
      </c>
      <c r="L1" s="40">
        <f ca="1">TODAY()</f>
        <v>44459</v>
      </c>
      <c r="M1" s="39"/>
      <c r="N1" s="40"/>
    </row>
    <row r="2" spans="1:14">
      <c r="B2" s="18"/>
      <c r="C2" s="188" t="s">
        <v>1</v>
      </c>
      <c r="D2" s="188"/>
      <c r="E2" s="20"/>
    </row>
    <row r="3" spans="1:14">
      <c r="A3" s="7" t="s">
        <v>42</v>
      </c>
      <c r="C3" s="19">
        <v>1</v>
      </c>
      <c r="D3" s="21" t="s">
        <v>64</v>
      </c>
      <c r="E3" s="24"/>
      <c r="F3" s="24"/>
      <c r="G3" s="24"/>
      <c r="H3" s="24">
        <v>598101.6</v>
      </c>
      <c r="I3" s="24"/>
      <c r="J3" s="24">
        <v>526150.80000000005</v>
      </c>
      <c r="K3" s="20"/>
      <c r="L3" s="20">
        <v>511519.8</v>
      </c>
      <c r="M3" s="3"/>
      <c r="N3" s="3">
        <v>617197.72</v>
      </c>
    </row>
    <row r="4" spans="1:14">
      <c r="A4" s="7"/>
      <c r="C4" s="19">
        <v>2</v>
      </c>
      <c r="D4" s="22" t="s">
        <v>2</v>
      </c>
      <c r="E4" s="23"/>
      <c r="F4" s="24"/>
      <c r="G4" s="23"/>
      <c r="H4" s="23"/>
      <c r="I4" s="24"/>
      <c r="J4" s="24"/>
      <c r="K4" s="20"/>
      <c r="L4" s="20"/>
      <c r="M4" s="3"/>
      <c r="N4" s="3"/>
    </row>
    <row r="5" spans="1:14">
      <c r="A5" s="7" t="s">
        <v>43</v>
      </c>
      <c r="C5" s="19">
        <v>3</v>
      </c>
      <c r="D5" s="22" t="s">
        <v>3</v>
      </c>
      <c r="E5" s="23"/>
      <c r="F5" s="24"/>
      <c r="G5" s="24" t="s">
        <v>65</v>
      </c>
      <c r="H5" s="24"/>
      <c r="I5" s="24" t="s">
        <v>65</v>
      </c>
      <c r="J5" s="24"/>
      <c r="K5" s="24" t="s">
        <v>65</v>
      </c>
      <c r="L5" s="20"/>
      <c r="M5" s="24" t="s">
        <v>65</v>
      </c>
      <c r="N5" s="3"/>
    </row>
    <row r="6" spans="1:14">
      <c r="A6" s="7"/>
      <c r="C6" s="19">
        <v>4</v>
      </c>
      <c r="D6" s="22" t="s">
        <v>4</v>
      </c>
      <c r="E6" s="27" t="s">
        <v>45</v>
      </c>
      <c r="F6" s="25" t="s">
        <v>33</v>
      </c>
      <c r="G6" s="202" t="s">
        <v>128</v>
      </c>
      <c r="H6" s="189"/>
      <c r="I6" s="202" t="s">
        <v>127</v>
      </c>
      <c r="J6" s="189"/>
      <c r="K6" s="209">
        <v>44197.541666666664</v>
      </c>
      <c r="L6" s="204"/>
      <c r="M6" s="203">
        <v>44197.625</v>
      </c>
      <c r="N6" s="204"/>
    </row>
    <row r="7" spans="1:14">
      <c r="A7" s="7"/>
      <c r="C7" s="19">
        <v>5</v>
      </c>
      <c r="D7" s="22" t="s">
        <v>5</v>
      </c>
      <c r="E7" s="28" t="s">
        <v>46</v>
      </c>
      <c r="F7" s="30" t="s">
        <v>38</v>
      </c>
      <c r="G7" s="191" t="s">
        <v>131</v>
      </c>
      <c r="H7" s="206"/>
      <c r="I7" s="205" t="s">
        <v>132</v>
      </c>
      <c r="J7" s="206"/>
      <c r="K7" s="205" t="s">
        <v>134</v>
      </c>
      <c r="L7" s="206"/>
      <c r="M7" s="205" t="s">
        <v>133</v>
      </c>
      <c r="N7" s="206"/>
    </row>
    <row r="8" spans="1:14" ht="13.5" thickBot="1">
      <c r="B8" s="18"/>
      <c r="C8" s="18"/>
      <c r="F8" s="26" t="s">
        <v>39</v>
      </c>
      <c r="G8" s="29" t="s">
        <v>1</v>
      </c>
      <c r="H8" s="5" t="s">
        <v>32</v>
      </c>
      <c r="I8" s="4" t="s">
        <v>1</v>
      </c>
      <c r="J8" s="5" t="s">
        <v>32</v>
      </c>
      <c r="K8" s="4" t="s">
        <v>1</v>
      </c>
      <c r="L8" s="5" t="s">
        <v>32</v>
      </c>
      <c r="M8" s="4" t="s">
        <v>1</v>
      </c>
      <c r="N8" s="5" t="s">
        <v>32</v>
      </c>
    </row>
    <row r="9" spans="1:14" ht="13.5" thickTop="1">
      <c r="A9" s="6" t="s">
        <v>7</v>
      </c>
      <c r="B9" s="9" t="s">
        <v>6</v>
      </c>
      <c r="C9" s="9"/>
      <c r="D9" s="9"/>
      <c r="E9" s="2"/>
      <c r="G9" s="10"/>
      <c r="H9" s="46">
        <f>I23</f>
        <v>256.57169283613354</v>
      </c>
      <c r="I9" s="10"/>
      <c r="J9" s="46">
        <f>I22</f>
        <v>291.6577148604544</v>
      </c>
      <c r="K9" s="10"/>
      <c r="L9" s="46">
        <f>I21</f>
        <v>300</v>
      </c>
      <c r="M9" s="10"/>
      <c r="N9" s="46">
        <f>I24</f>
        <v>248.63335528848032</v>
      </c>
    </row>
    <row r="15" spans="1:14">
      <c r="J15" s="43"/>
      <c r="K15" s="44"/>
    </row>
    <row r="21" spans="8:11">
      <c r="H21" s="95" t="s">
        <v>151</v>
      </c>
      <c r="I21" s="1">
        <v>300</v>
      </c>
      <c r="J21" s="1">
        <f>L3</f>
        <v>511519.8</v>
      </c>
    </row>
    <row r="22" spans="8:11">
      <c r="H22" s="95" t="s">
        <v>151</v>
      </c>
      <c r="I22" s="45">
        <f>I21/$J22*$J21</f>
        <v>291.6577148604544</v>
      </c>
      <c r="J22" s="1">
        <f>J3</f>
        <v>526150.80000000005</v>
      </c>
      <c r="K22" s="1">
        <f>J22-J21</f>
        <v>14631.000000000058</v>
      </c>
    </row>
    <row r="23" spans="8:11">
      <c r="H23" s="95" t="s">
        <v>151</v>
      </c>
      <c r="I23" s="45">
        <f>I21/$J23*$J21</f>
        <v>256.57169283613354</v>
      </c>
      <c r="J23" s="1">
        <f>H3</f>
        <v>598101.6</v>
      </c>
      <c r="K23" s="1">
        <f>J23-J21</f>
        <v>86581.799999999988</v>
      </c>
    </row>
    <row r="24" spans="8:11">
      <c r="H24" s="95" t="s">
        <v>151</v>
      </c>
      <c r="I24" s="45">
        <f>I21/$J24*$J21</f>
        <v>248.63335528848032</v>
      </c>
      <c r="J24" s="1">
        <f>N3</f>
        <v>617197.72</v>
      </c>
      <c r="K24" s="1">
        <f>J24-J21</f>
        <v>105677.91999999998</v>
      </c>
    </row>
    <row r="25" spans="8:11">
      <c r="H25" s="45"/>
      <c r="I25" s="45"/>
    </row>
    <row r="26" spans="8:11">
      <c r="H26" s="45"/>
      <c r="I26" s="45"/>
    </row>
    <row r="28" spans="8:11">
      <c r="I28" s="45"/>
      <c r="J28" s="45"/>
      <c r="K28" s="45"/>
    </row>
    <row r="29" spans="8:11">
      <c r="H29" s="45"/>
      <c r="I29" s="45"/>
      <c r="J29" s="45"/>
      <c r="K29" s="45"/>
    </row>
    <row r="30" spans="8:11">
      <c r="H30" s="45"/>
      <c r="I30" s="45"/>
      <c r="J30" s="45"/>
      <c r="K30" s="45"/>
    </row>
    <row r="31" spans="8:11">
      <c r="H31" s="45"/>
      <c r="I31" s="45"/>
      <c r="J31" s="45"/>
      <c r="K31" s="45"/>
    </row>
    <row r="32" spans="8:11">
      <c r="H32" s="45"/>
      <c r="I32" s="45"/>
      <c r="J32" s="45"/>
      <c r="K32" s="45"/>
    </row>
  </sheetData>
  <mergeCells count="10">
    <mergeCell ref="M6:N6"/>
    <mergeCell ref="M7:N7"/>
    <mergeCell ref="A1:B1"/>
    <mergeCell ref="C2:D2"/>
    <mergeCell ref="G6:H6"/>
    <mergeCell ref="I6:J6"/>
    <mergeCell ref="K6:L6"/>
    <mergeCell ref="G7:H7"/>
    <mergeCell ref="I7:J7"/>
    <mergeCell ref="K7:L7"/>
  </mergeCells>
  <phoneticPr fontId="1" type="noConversion"/>
  <pageMargins left="0.78740157480314965" right="0.78740157480314965" top="0" bottom="0" header="0" footer="0"/>
  <pageSetup paperSize="8" scale="75" orientation="landscape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BreakPreview" zoomScaleNormal="100" zoomScaleSheetLayoutView="100" workbookViewId="0">
      <selection activeCell="A8" sqref="A8"/>
    </sheetView>
  </sheetViews>
  <sheetFormatPr baseColWidth="10" defaultRowHeight="12.75"/>
  <cols>
    <col min="1" max="1" width="48.140625" customWidth="1"/>
    <col min="2" max="5" width="5.42578125" customWidth="1"/>
    <col min="6" max="6" width="7.42578125" customWidth="1"/>
    <col min="7" max="7" width="16.85546875" customWidth="1"/>
    <col min="8" max="8" width="3.28515625" customWidth="1"/>
  </cols>
  <sheetData>
    <row r="1" spans="1:8" ht="21" thickBot="1">
      <c r="A1" s="166" t="s">
        <v>69</v>
      </c>
      <c r="B1" s="167"/>
      <c r="C1" s="167"/>
      <c r="D1" s="167"/>
      <c r="E1" s="174"/>
    </row>
    <row r="2" spans="1:8">
      <c r="E2" s="1"/>
      <c r="F2" s="199" t="s">
        <v>1</v>
      </c>
      <c r="G2" s="199"/>
    </row>
    <row r="3" spans="1:8">
      <c r="A3" s="64" t="s">
        <v>135</v>
      </c>
      <c r="B3" s="64"/>
      <c r="C3" s="64"/>
      <c r="D3" s="64"/>
      <c r="E3" s="24"/>
      <c r="F3" s="19">
        <v>1</v>
      </c>
      <c r="G3" s="21" t="s">
        <v>64</v>
      </c>
    </row>
    <row r="4" spans="1:8">
      <c r="A4" s="64"/>
      <c r="B4" s="7"/>
      <c r="C4" s="7"/>
      <c r="D4" s="7"/>
      <c r="E4" s="23"/>
      <c r="F4" s="19">
        <v>2</v>
      </c>
      <c r="G4" s="22" t="s">
        <v>2</v>
      </c>
    </row>
    <row r="5" spans="1:8">
      <c r="A5" s="64" t="s">
        <v>136</v>
      </c>
      <c r="B5" s="64"/>
      <c r="C5" s="64"/>
      <c r="D5" s="64"/>
      <c r="E5" s="24"/>
      <c r="F5" s="19">
        <v>3</v>
      </c>
      <c r="G5" s="22" t="s">
        <v>3</v>
      </c>
    </row>
    <row r="6" spans="1:8">
      <c r="A6" s="7"/>
      <c r="B6" s="7"/>
      <c r="C6" s="7"/>
      <c r="D6" s="7"/>
      <c r="E6" s="170"/>
      <c r="F6" s="19">
        <v>4</v>
      </c>
      <c r="G6" s="22" t="s">
        <v>4</v>
      </c>
    </row>
    <row r="7" spans="1:8">
      <c r="A7" s="7"/>
      <c r="B7" s="7"/>
      <c r="C7" s="7"/>
      <c r="D7" s="7"/>
      <c r="E7" s="168"/>
      <c r="F7" s="19">
        <v>5</v>
      </c>
      <c r="G7" s="22" t="s">
        <v>5</v>
      </c>
    </row>
    <row r="8" spans="1:8" ht="49.5">
      <c r="A8" s="6"/>
      <c r="B8" s="175" t="s">
        <v>131</v>
      </c>
      <c r="C8" s="175" t="s">
        <v>132</v>
      </c>
      <c r="D8" s="176" t="s">
        <v>134</v>
      </c>
      <c r="E8" s="176" t="s">
        <v>133</v>
      </c>
      <c r="F8" s="195"/>
      <c r="G8" s="195"/>
    </row>
    <row r="9" spans="1:8" ht="13.5" thickBot="1">
      <c r="A9" s="177"/>
      <c r="B9" s="68"/>
      <c r="C9" s="68"/>
      <c r="D9" s="68"/>
      <c r="E9" s="178"/>
      <c r="F9" s="195" t="s">
        <v>94</v>
      </c>
      <c r="G9" s="195"/>
      <c r="H9" s="195"/>
    </row>
    <row r="10" spans="1:8" ht="13.5" thickBot="1">
      <c r="A10" s="179" t="s">
        <v>66</v>
      </c>
      <c r="B10" s="73"/>
      <c r="C10" s="73"/>
      <c r="D10" s="73"/>
      <c r="E10" s="180"/>
      <c r="F10" s="67">
        <v>1</v>
      </c>
      <c r="G10" s="99" t="s">
        <v>139</v>
      </c>
      <c r="H10" s="100"/>
    </row>
    <row r="11" spans="1:8" ht="17.25" customHeight="1" thickBot="1">
      <c r="A11" s="172" t="s">
        <v>49</v>
      </c>
      <c r="B11" s="65"/>
      <c r="C11" s="65"/>
      <c r="D11" s="65"/>
      <c r="E11" s="65"/>
      <c r="F11" s="67">
        <v>2</v>
      </c>
      <c r="G11" s="99" t="s">
        <v>140</v>
      </c>
      <c r="H11" s="100"/>
    </row>
    <row r="12" spans="1:8" ht="17.25" customHeight="1" thickBot="1">
      <c r="A12" s="36" t="s">
        <v>10</v>
      </c>
      <c r="B12" s="65"/>
      <c r="C12" s="65"/>
      <c r="D12" s="65"/>
      <c r="E12" s="65"/>
      <c r="F12">
        <v>3</v>
      </c>
      <c r="G12" s="173" t="s">
        <v>141</v>
      </c>
      <c r="H12" s="100"/>
    </row>
    <row r="13" spans="1:8" ht="17.25" customHeight="1" thickBot="1">
      <c r="A13" s="36" t="s">
        <v>11</v>
      </c>
      <c r="B13" s="65"/>
      <c r="C13" s="65"/>
      <c r="D13" s="65"/>
      <c r="E13" s="65"/>
      <c r="F13" s="67">
        <v>4</v>
      </c>
      <c r="G13" s="99" t="s">
        <v>142</v>
      </c>
      <c r="H13" s="100"/>
    </row>
    <row r="14" spans="1:8" ht="17.25" customHeight="1" thickBot="1">
      <c r="A14" s="36" t="s">
        <v>12</v>
      </c>
      <c r="B14" s="65"/>
      <c r="C14" s="65"/>
      <c r="D14" s="65"/>
      <c r="E14" s="65"/>
      <c r="F14" s="67">
        <v>5</v>
      </c>
      <c r="G14" s="99" t="s">
        <v>143</v>
      </c>
      <c r="H14" s="100"/>
    </row>
    <row r="15" spans="1:8" ht="17.25" customHeight="1" thickBot="1">
      <c r="A15" s="36" t="s">
        <v>13</v>
      </c>
      <c r="B15" s="65"/>
      <c r="C15" s="65"/>
      <c r="D15" s="65"/>
      <c r="E15" s="65"/>
      <c r="F15" s="67">
        <v>6</v>
      </c>
      <c r="G15" s="99" t="s">
        <v>144</v>
      </c>
      <c r="H15" s="100"/>
    </row>
    <row r="16" spans="1:8" ht="17.25" customHeight="1" thickBot="1">
      <c r="A16" s="36" t="s">
        <v>50</v>
      </c>
      <c r="B16" s="65"/>
      <c r="C16" s="65"/>
      <c r="D16" s="65"/>
      <c r="E16" s="65"/>
      <c r="F16" s="67">
        <v>7</v>
      </c>
      <c r="G16" s="99" t="s">
        <v>145</v>
      </c>
      <c r="H16" s="100"/>
    </row>
    <row r="17" spans="1:8" ht="17.25" customHeight="1" thickBot="1">
      <c r="A17" s="36" t="s">
        <v>51</v>
      </c>
      <c r="B17" s="65"/>
      <c r="C17" s="65"/>
      <c r="D17" s="65"/>
      <c r="E17" s="65"/>
      <c r="F17" s="67">
        <v>8</v>
      </c>
      <c r="G17" s="99" t="s">
        <v>146</v>
      </c>
      <c r="H17" s="100"/>
    </row>
    <row r="18" spans="1:8" ht="17.25" customHeight="1">
      <c r="A18" s="36" t="s">
        <v>14</v>
      </c>
      <c r="B18" s="65"/>
      <c r="C18" s="65"/>
      <c r="D18" s="65"/>
      <c r="E18" s="65"/>
    </row>
    <row r="19" spans="1:8" ht="17.25" customHeight="1">
      <c r="A19" s="36" t="s">
        <v>20</v>
      </c>
      <c r="B19" s="65"/>
      <c r="C19" s="65"/>
      <c r="D19" s="65"/>
      <c r="E19" s="65"/>
    </row>
    <row r="20" spans="1:8">
      <c r="A20" s="177"/>
      <c r="B20" s="68"/>
      <c r="C20" s="68"/>
      <c r="D20" s="68"/>
      <c r="E20" s="181"/>
      <c r="F20" s="191"/>
      <c r="G20" s="191"/>
      <c r="H20" s="191"/>
    </row>
    <row r="21" spans="1:8">
      <c r="A21" s="179" t="s">
        <v>21</v>
      </c>
      <c r="B21" s="73"/>
      <c r="C21" s="73"/>
      <c r="D21" s="73"/>
      <c r="E21" s="180"/>
      <c r="F21" s="15"/>
      <c r="G21" s="97"/>
      <c r="H21" s="15"/>
    </row>
    <row r="22" spans="1:8" ht="17.25" customHeight="1">
      <c r="A22" s="36" t="s">
        <v>22</v>
      </c>
      <c r="B22" s="65"/>
      <c r="C22" s="65"/>
      <c r="D22" s="65"/>
      <c r="E22" s="65"/>
      <c r="F22" s="15"/>
      <c r="G22" s="97"/>
      <c r="H22" s="15"/>
    </row>
    <row r="23" spans="1:8" ht="17.25" customHeight="1">
      <c r="A23" s="36" t="s">
        <v>23</v>
      </c>
      <c r="B23" s="65"/>
      <c r="C23" s="65"/>
      <c r="D23" s="65"/>
      <c r="E23" s="65"/>
      <c r="F23" s="15"/>
      <c r="G23" s="97"/>
      <c r="H23" s="15"/>
    </row>
    <row r="24" spans="1:8" ht="17.25" customHeight="1">
      <c r="A24" s="36" t="s">
        <v>47</v>
      </c>
      <c r="B24" s="65"/>
      <c r="C24" s="65"/>
      <c r="D24" s="65"/>
      <c r="E24" s="65"/>
      <c r="F24" s="15"/>
      <c r="G24" s="97"/>
      <c r="H24" s="15"/>
    </row>
    <row r="25" spans="1:8" ht="17.25" customHeight="1">
      <c r="A25" s="36" t="s">
        <v>55</v>
      </c>
      <c r="B25" s="65"/>
      <c r="C25" s="65"/>
      <c r="D25" s="65"/>
      <c r="E25" s="65"/>
    </row>
    <row r="26" spans="1:8" ht="17.25" customHeight="1">
      <c r="A26" s="36" t="s">
        <v>20</v>
      </c>
      <c r="B26" s="65"/>
      <c r="C26" s="65"/>
      <c r="D26" s="65"/>
      <c r="E26" s="65"/>
    </row>
    <row r="27" spans="1:8" ht="17.25" customHeight="1">
      <c r="A27" s="172" t="s">
        <v>24</v>
      </c>
      <c r="B27" s="65"/>
      <c r="C27" s="65"/>
      <c r="D27" s="65"/>
      <c r="E27" s="65"/>
    </row>
    <row r="28" spans="1:8" ht="17.25" customHeight="1">
      <c r="A28" s="36" t="s">
        <v>16</v>
      </c>
      <c r="B28" s="65"/>
      <c r="C28" s="65"/>
      <c r="D28" s="65"/>
      <c r="E28" s="65"/>
    </row>
    <row r="29" spans="1:8" ht="17.25" customHeight="1">
      <c r="A29" s="36" t="s">
        <v>48</v>
      </c>
      <c r="B29" s="65"/>
      <c r="C29" s="65"/>
      <c r="D29" s="65"/>
      <c r="E29" s="65"/>
    </row>
    <row r="30" spans="1:8" ht="17.25" customHeight="1">
      <c r="A30" s="36" t="s">
        <v>56</v>
      </c>
      <c r="B30" s="65"/>
      <c r="C30" s="65"/>
      <c r="D30" s="65"/>
      <c r="E30" s="65"/>
    </row>
    <row r="31" spans="1:8" ht="17.25" customHeight="1">
      <c r="A31" s="36" t="s">
        <v>20</v>
      </c>
      <c r="B31" s="65"/>
      <c r="C31" s="65"/>
      <c r="D31" s="65"/>
      <c r="E31" s="65"/>
    </row>
    <row r="32" spans="1:8">
      <c r="A32" s="177"/>
      <c r="B32" s="68"/>
      <c r="C32" s="68"/>
      <c r="D32" s="68"/>
      <c r="E32" s="181"/>
    </row>
    <row r="33" spans="1:5">
      <c r="A33" s="179" t="s">
        <v>70</v>
      </c>
      <c r="B33" s="73"/>
      <c r="C33" s="73"/>
      <c r="D33" s="73"/>
      <c r="E33" s="180"/>
    </row>
    <row r="34" spans="1:5" ht="17.25" customHeight="1">
      <c r="A34" s="172" t="s">
        <v>8</v>
      </c>
      <c r="B34" s="65"/>
      <c r="C34" s="65"/>
      <c r="D34" s="65"/>
      <c r="E34" s="65"/>
    </row>
    <row r="35" spans="1:5" ht="17.25" customHeight="1">
      <c r="A35" s="36" t="s">
        <v>71</v>
      </c>
      <c r="B35" s="65"/>
      <c r="C35" s="65"/>
      <c r="D35" s="65"/>
      <c r="E35" s="65"/>
    </row>
    <row r="36" spans="1:5" ht="17.25" customHeight="1">
      <c r="A36" s="36" t="s">
        <v>9</v>
      </c>
      <c r="B36" s="65"/>
      <c r="C36" s="65"/>
      <c r="D36" s="65"/>
      <c r="E36" s="65"/>
    </row>
    <row r="37" spans="1:5" ht="17.25" customHeight="1">
      <c r="A37" s="36" t="s">
        <v>72</v>
      </c>
      <c r="B37" s="65"/>
      <c r="C37" s="65"/>
      <c r="D37" s="65"/>
      <c r="E37" s="65"/>
    </row>
    <row r="38" spans="1:5" ht="17.25" customHeight="1">
      <c r="A38" s="182" t="s">
        <v>137</v>
      </c>
      <c r="B38" s="171"/>
      <c r="C38" s="171"/>
      <c r="D38" s="171"/>
      <c r="E38" s="65"/>
    </row>
    <row r="39" spans="1:5">
      <c r="A39" s="177"/>
      <c r="B39" s="68"/>
      <c r="C39" s="68"/>
      <c r="D39" s="68"/>
      <c r="E39" s="181"/>
    </row>
    <row r="40" spans="1:5">
      <c r="A40" s="179" t="s">
        <v>76</v>
      </c>
      <c r="B40" s="73"/>
      <c r="C40" s="73"/>
      <c r="D40" s="73"/>
      <c r="E40" s="180"/>
    </row>
    <row r="41" spans="1:5" ht="17.25" customHeight="1">
      <c r="A41" s="36" t="s">
        <v>10</v>
      </c>
      <c r="B41" s="65"/>
      <c r="C41" s="65"/>
      <c r="D41" s="65"/>
      <c r="E41" s="65"/>
    </row>
    <row r="42" spans="1:5" ht="17.25" customHeight="1">
      <c r="A42" s="36" t="s">
        <v>15</v>
      </c>
      <c r="B42" s="65"/>
      <c r="C42" s="65"/>
      <c r="D42" s="65"/>
      <c r="E42" s="65"/>
    </row>
    <row r="43" spans="1:5" ht="17.25" customHeight="1">
      <c r="A43" s="36" t="s">
        <v>34</v>
      </c>
      <c r="B43" s="65"/>
      <c r="C43" s="65"/>
      <c r="D43" s="65"/>
      <c r="E43" s="65"/>
    </row>
    <row r="44" spans="1:5" ht="17.25" customHeight="1">
      <c r="A44" s="36" t="s">
        <v>17</v>
      </c>
      <c r="B44" s="65"/>
      <c r="C44" s="65"/>
      <c r="D44" s="65"/>
      <c r="E44" s="65"/>
    </row>
    <row r="45" spans="1:5" ht="17.25" customHeight="1">
      <c r="A45" s="36" t="s">
        <v>53</v>
      </c>
      <c r="B45" s="65"/>
      <c r="C45" s="65"/>
      <c r="D45" s="65"/>
      <c r="E45" s="65"/>
    </row>
    <row r="46" spans="1:5" ht="17.25" customHeight="1">
      <c r="A46" s="36" t="s">
        <v>54</v>
      </c>
      <c r="B46" s="65"/>
      <c r="C46" s="65"/>
      <c r="D46" s="65"/>
      <c r="E46" s="65"/>
    </row>
    <row r="47" spans="1:5" ht="17.25" customHeight="1">
      <c r="A47" s="36" t="s">
        <v>52</v>
      </c>
      <c r="B47" s="65"/>
      <c r="C47" s="65"/>
      <c r="D47" s="65"/>
      <c r="E47" s="65"/>
    </row>
    <row r="48" spans="1:5" ht="17.25" customHeight="1">
      <c r="A48" s="36" t="s">
        <v>18</v>
      </c>
      <c r="B48" s="65"/>
      <c r="C48" s="65"/>
      <c r="D48" s="65"/>
      <c r="E48" s="65"/>
    </row>
    <row r="49" spans="1:5" ht="17.25" customHeight="1">
      <c r="A49" s="36" t="s">
        <v>19</v>
      </c>
      <c r="B49" s="65"/>
      <c r="C49" s="65"/>
      <c r="D49" s="65"/>
      <c r="E49" s="65"/>
    </row>
    <row r="50" spans="1:5" ht="17.25" customHeight="1">
      <c r="A50" s="36" t="s">
        <v>57</v>
      </c>
      <c r="B50" s="65"/>
      <c r="C50" s="65"/>
      <c r="D50" s="65"/>
      <c r="E50" s="65"/>
    </row>
    <row r="51" spans="1:5" ht="17.25" customHeight="1">
      <c r="A51" s="36" t="s">
        <v>58</v>
      </c>
      <c r="B51" s="65"/>
      <c r="C51" s="65"/>
      <c r="D51" s="65"/>
      <c r="E51" s="65"/>
    </row>
    <row r="52" spans="1:5" ht="17.25" customHeight="1">
      <c r="A52" s="36" t="s">
        <v>20</v>
      </c>
      <c r="B52" s="65"/>
      <c r="C52" s="65"/>
      <c r="D52" s="65"/>
      <c r="E52" s="65"/>
    </row>
    <row r="53" spans="1:5" ht="17.25" customHeight="1">
      <c r="A53" s="37" t="s">
        <v>59</v>
      </c>
      <c r="B53" s="171"/>
      <c r="C53" s="171"/>
      <c r="D53" s="171"/>
      <c r="E53" s="65"/>
    </row>
    <row r="54" spans="1:5" ht="17.25" customHeight="1">
      <c r="A54" s="182" t="s">
        <v>60</v>
      </c>
      <c r="B54" s="171"/>
      <c r="C54" s="171"/>
      <c r="D54" s="171"/>
      <c r="E54" s="65"/>
    </row>
    <row r="55" spans="1:5" ht="17.25" customHeight="1">
      <c r="A55" s="37" t="s">
        <v>61</v>
      </c>
      <c r="B55" s="171"/>
      <c r="C55" s="171"/>
      <c r="D55" s="171"/>
      <c r="E55" s="65"/>
    </row>
    <row r="56" spans="1:5" ht="17.25" customHeight="1">
      <c r="A56" s="182" t="s">
        <v>62</v>
      </c>
      <c r="B56" s="171"/>
      <c r="C56" s="171"/>
      <c r="D56" s="171"/>
      <c r="E56" s="65"/>
    </row>
  </sheetData>
  <mergeCells count="4">
    <mergeCell ref="F2:G2"/>
    <mergeCell ref="F8:G8"/>
    <mergeCell ref="F9:H9"/>
    <mergeCell ref="F20:H20"/>
  </mergeCells>
  <pageMargins left="0.7" right="0.7" top="0.78740157499999996" bottom="0.78740157499999996" header="0.3" footer="0.3"/>
  <pageSetup paperSize="9" scale="77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view="pageBreakPreview" zoomScaleNormal="100" zoomScaleSheetLayoutView="100" workbookViewId="0">
      <selection activeCell="I30" sqref="I30"/>
    </sheetView>
  </sheetViews>
  <sheetFormatPr baseColWidth="10" defaultRowHeight="12.75"/>
  <cols>
    <col min="2" max="2" width="33.7109375" customWidth="1"/>
  </cols>
  <sheetData>
    <row r="1" spans="1:15" ht="26.25">
      <c r="A1" s="183" t="s">
        <v>97</v>
      </c>
    </row>
    <row r="4" spans="1:15">
      <c r="C4" t="s">
        <v>131</v>
      </c>
      <c r="D4" t="s">
        <v>132</v>
      </c>
      <c r="E4" t="s">
        <v>134</v>
      </c>
      <c r="F4" t="s">
        <v>133</v>
      </c>
      <c r="I4" s="98" t="s">
        <v>134</v>
      </c>
      <c r="J4" s="213" t="s">
        <v>75</v>
      </c>
      <c r="K4">
        <f>E7</f>
        <v>511519.8</v>
      </c>
      <c r="L4">
        <v>10</v>
      </c>
      <c r="O4" s="98" t="s">
        <v>116</v>
      </c>
    </row>
    <row r="5" spans="1:15">
      <c r="I5" s="98" t="s">
        <v>132</v>
      </c>
      <c r="J5" s="213" t="s">
        <v>40</v>
      </c>
      <c r="K5">
        <f>D7</f>
        <v>526150.80000000005</v>
      </c>
      <c r="L5">
        <f>ROUND($L$4/K5*$K$4,2)</f>
        <v>9.7200000000000006</v>
      </c>
    </row>
    <row r="6" spans="1:15">
      <c r="A6" t="s">
        <v>28</v>
      </c>
      <c r="I6" s="98" t="s">
        <v>131</v>
      </c>
      <c r="J6" s="213" t="s">
        <v>41</v>
      </c>
      <c r="K6">
        <f>C7</f>
        <v>598101.6</v>
      </c>
      <c r="L6">
        <f t="shared" ref="L6:L7" si="0">ROUND($L$4/K6*$K$4,2)</f>
        <v>8.5500000000000007</v>
      </c>
    </row>
    <row r="7" spans="1:15">
      <c r="B7" t="s">
        <v>28</v>
      </c>
      <c r="C7">
        <f>Preisgewichtung!H3</f>
        <v>598101.6</v>
      </c>
      <c r="D7">
        <f>Preisgewichtung!J3</f>
        <v>526150.80000000005</v>
      </c>
      <c r="E7">
        <f>Preisgewichtung!L3</f>
        <v>511519.8</v>
      </c>
      <c r="F7">
        <f>Preisgewichtung!N3</f>
        <v>617197.72</v>
      </c>
      <c r="I7" s="98" t="s">
        <v>133</v>
      </c>
      <c r="J7" s="213" t="s">
        <v>44</v>
      </c>
      <c r="K7">
        <f>F7</f>
        <v>617197.72</v>
      </c>
      <c r="L7">
        <f t="shared" si="0"/>
        <v>8.2899999999999991</v>
      </c>
    </row>
    <row r="8" spans="1:15">
      <c r="B8" t="s">
        <v>32</v>
      </c>
      <c r="J8" s="213"/>
    </row>
    <row r="9" spans="1:15">
      <c r="J9" s="213"/>
    </row>
    <row r="10" spans="1:15">
      <c r="A10" s="98" t="s">
        <v>99</v>
      </c>
      <c r="J10" s="213"/>
    </row>
    <row r="11" spans="1:15">
      <c r="B11" s="98" t="s">
        <v>32</v>
      </c>
      <c r="C11">
        <f>'Bewertung gesamt'!$H$60</f>
        <v>201</v>
      </c>
      <c r="D11">
        <f>'Bewertung gesamt'!$J$60</f>
        <v>263</v>
      </c>
      <c r="E11">
        <f>'Bewertung gesamt'!$L$60</f>
        <v>189</v>
      </c>
      <c r="F11">
        <f>'Bewertung gesamt'!$N$60</f>
        <v>0</v>
      </c>
      <c r="J11" s="213" t="s">
        <v>121</v>
      </c>
      <c r="K11">
        <v>300</v>
      </c>
      <c r="L11">
        <v>10</v>
      </c>
      <c r="O11" s="98" t="s">
        <v>117</v>
      </c>
    </row>
    <row r="12" spans="1:15">
      <c r="B12" s="98"/>
      <c r="I12" s="98" t="s">
        <v>132</v>
      </c>
      <c r="J12" s="213" t="s">
        <v>40</v>
      </c>
      <c r="K12">
        <v>263</v>
      </c>
      <c r="L12">
        <f>ROUND($L$11/$K$11*K12,2)</f>
        <v>8.77</v>
      </c>
      <c r="N12" s="98"/>
    </row>
    <row r="13" spans="1:15">
      <c r="I13" s="98" t="s">
        <v>131</v>
      </c>
      <c r="J13" s="213" t="s">
        <v>41</v>
      </c>
      <c r="K13">
        <v>201</v>
      </c>
      <c r="L13">
        <f>ROUND($L$11/$K$11*K13,2)</f>
        <v>6.7</v>
      </c>
    </row>
    <row r="14" spans="1:15">
      <c r="I14" s="98" t="s">
        <v>134</v>
      </c>
      <c r="J14" s="213" t="s">
        <v>75</v>
      </c>
      <c r="K14">
        <v>189</v>
      </c>
      <c r="L14">
        <f>ROUND($L$11/$K$11*K14,2)</f>
        <v>6.3</v>
      </c>
    </row>
    <row r="15" spans="1:15">
      <c r="I15" s="98" t="s">
        <v>133</v>
      </c>
      <c r="J15" s="213" t="s">
        <v>44</v>
      </c>
      <c r="K15">
        <v>0</v>
      </c>
      <c r="L15">
        <f>ROUND($L$11/$K$11*K15,2)</f>
        <v>0</v>
      </c>
    </row>
    <row r="16" spans="1:15">
      <c r="J16" s="213"/>
    </row>
    <row r="17" spans="1:15">
      <c r="A17" s="98" t="s">
        <v>98</v>
      </c>
      <c r="J17" s="213"/>
    </row>
    <row r="18" spans="1:15">
      <c r="B18" s="98" t="s">
        <v>32</v>
      </c>
      <c r="C18">
        <f>'Bewertung gesamt'!$H$41</f>
        <v>218</v>
      </c>
      <c r="D18">
        <f>'Bewertung gesamt'!$J$41</f>
        <v>254</v>
      </c>
      <c r="E18">
        <f>'Bewertung gesamt'!$L$41</f>
        <v>189</v>
      </c>
      <c r="F18">
        <f>'Bewertung gesamt'!$N$41</f>
        <v>0</v>
      </c>
      <c r="J18" s="213" t="s">
        <v>121</v>
      </c>
      <c r="K18">
        <v>300</v>
      </c>
      <c r="L18">
        <v>10</v>
      </c>
      <c r="O18" s="98" t="s">
        <v>117</v>
      </c>
    </row>
    <row r="19" spans="1:15">
      <c r="B19" s="98"/>
      <c r="I19" s="98" t="s">
        <v>132</v>
      </c>
      <c r="J19" s="213" t="s">
        <v>40</v>
      </c>
      <c r="K19">
        <v>254</v>
      </c>
      <c r="L19">
        <f>ROUND($L$18/$K$18*K19,2)</f>
        <v>8.4700000000000006</v>
      </c>
      <c r="N19" s="98"/>
    </row>
    <row r="20" spans="1:15">
      <c r="I20" s="98" t="s">
        <v>131</v>
      </c>
      <c r="J20" s="213" t="s">
        <v>41</v>
      </c>
      <c r="K20">
        <v>218</v>
      </c>
      <c r="L20">
        <f>ROUND($L$18/$K$18*K20,2)</f>
        <v>7.27</v>
      </c>
    </row>
    <row r="21" spans="1:15">
      <c r="I21" s="98" t="s">
        <v>134</v>
      </c>
      <c r="J21" s="213" t="s">
        <v>75</v>
      </c>
      <c r="K21">
        <v>189</v>
      </c>
      <c r="L21">
        <f t="shared" ref="L21:L22" si="1">ROUND($L$18/$K$18*K21,2)</f>
        <v>6.3</v>
      </c>
    </row>
    <row r="22" spans="1:15">
      <c r="I22" s="98" t="s">
        <v>133</v>
      </c>
      <c r="J22" s="213" t="s">
        <v>120</v>
      </c>
      <c r="K22">
        <v>0</v>
      </c>
      <c r="L22">
        <f t="shared" si="1"/>
        <v>0</v>
      </c>
    </row>
    <row r="23" spans="1:15">
      <c r="J23" s="213"/>
    </row>
    <row r="24" spans="1:15">
      <c r="A24" s="98" t="s">
        <v>115</v>
      </c>
      <c r="J24" s="213"/>
    </row>
    <row r="25" spans="1:15">
      <c r="B25" s="98" t="s">
        <v>32</v>
      </c>
      <c r="C25">
        <f>'Bewertung gesamt'!$H$70</f>
        <v>72</v>
      </c>
      <c r="D25">
        <f>'Bewertung gesamt'!$J$70</f>
        <v>75</v>
      </c>
      <c r="E25">
        <f>'Bewertung gesamt'!$L$70</f>
        <v>73</v>
      </c>
      <c r="F25">
        <f>'Bewertung gesamt'!$N$70</f>
        <v>0</v>
      </c>
      <c r="J25" s="213" t="s">
        <v>121</v>
      </c>
      <c r="K25">
        <v>100</v>
      </c>
      <c r="L25">
        <v>10</v>
      </c>
      <c r="O25" s="98" t="s">
        <v>117</v>
      </c>
    </row>
    <row r="26" spans="1:15">
      <c r="B26" s="98"/>
      <c r="I26" s="98" t="s">
        <v>132</v>
      </c>
      <c r="J26" s="213" t="s">
        <v>40</v>
      </c>
      <c r="K26">
        <v>75</v>
      </c>
      <c r="L26">
        <f>ROUND($L$25/$K$25*K26,2)</f>
        <v>7.5</v>
      </c>
      <c r="N26" s="98"/>
    </row>
    <row r="27" spans="1:15">
      <c r="I27" s="98" t="s">
        <v>134</v>
      </c>
      <c r="J27" s="213" t="s">
        <v>75</v>
      </c>
      <c r="K27">
        <v>73</v>
      </c>
      <c r="L27">
        <f>ROUND($L$25/$K$25*K27,2)</f>
        <v>7.3</v>
      </c>
      <c r="N27" s="98"/>
    </row>
    <row r="28" spans="1:15">
      <c r="I28" s="98" t="s">
        <v>131</v>
      </c>
      <c r="J28" s="213" t="s">
        <v>41</v>
      </c>
      <c r="K28">
        <v>72</v>
      </c>
      <c r="L28">
        <f t="shared" ref="L28:L29" si="2">ROUND($L$25/$K$25*K28,2)</f>
        <v>7.2</v>
      </c>
    </row>
    <row r="29" spans="1:15">
      <c r="I29" s="98" t="s">
        <v>133</v>
      </c>
      <c r="J29" s="213" t="s">
        <v>44</v>
      </c>
      <c r="K29">
        <v>0</v>
      </c>
      <c r="L29">
        <f t="shared" si="2"/>
        <v>0</v>
      </c>
    </row>
    <row r="33" spans="1:14" ht="20.25">
      <c r="A33" s="101" t="s">
        <v>78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3" t="s">
        <v>113</v>
      </c>
    </row>
    <row r="34" spans="1:14" ht="18">
      <c r="A34" s="104" t="s">
        <v>122</v>
      </c>
      <c r="B34" s="105"/>
      <c r="C34" s="106" t="s">
        <v>101</v>
      </c>
      <c r="D34" s="107"/>
      <c r="E34" s="107"/>
      <c r="F34" s="107"/>
      <c r="G34" s="107"/>
      <c r="H34" s="107"/>
      <c r="I34" s="107"/>
      <c r="J34" s="107"/>
      <c r="K34" s="107"/>
      <c r="L34" s="108"/>
      <c r="M34" s="108"/>
      <c r="N34" s="109"/>
    </row>
    <row r="35" spans="1:14" ht="18">
      <c r="A35" s="104" t="s">
        <v>114</v>
      </c>
      <c r="B35" s="105"/>
      <c r="C35" s="110" t="s">
        <v>131</v>
      </c>
      <c r="D35" s="111"/>
      <c r="E35" s="111"/>
      <c r="F35" s="111"/>
      <c r="G35" s="111"/>
      <c r="H35" s="111"/>
      <c r="I35" s="111"/>
      <c r="J35" s="111"/>
      <c r="K35" s="111"/>
      <c r="L35" s="112"/>
      <c r="M35" s="112"/>
      <c r="N35" s="113"/>
    </row>
    <row r="36" spans="1:14" ht="14.25">
      <c r="A36" s="114"/>
      <c r="B36" s="105"/>
      <c r="C36" s="105"/>
      <c r="D36" s="115"/>
      <c r="E36" s="115"/>
      <c r="F36" s="115"/>
      <c r="G36" s="115"/>
      <c r="H36" s="115"/>
      <c r="I36" s="115"/>
      <c r="J36" s="115"/>
      <c r="K36" s="115"/>
      <c r="L36" s="116"/>
      <c r="M36" s="116"/>
      <c r="N36" s="117"/>
    </row>
    <row r="37" spans="1:14" ht="23.25">
      <c r="A37" s="118"/>
      <c r="B37" s="119"/>
      <c r="C37" s="120"/>
      <c r="D37" s="121"/>
      <c r="E37" s="122"/>
      <c r="F37" s="120"/>
      <c r="G37" s="123" t="s">
        <v>102</v>
      </c>
      <c r="H37" s="122"/>
      <c r="I37" s="120"/>
      <c r="J37" s="120"/>
      <c r="K37" s="120"/>
      <c r="L37" s="124"/>
      <c r="M37" s="210" t="s">
        <v>103</v>
      </c>
      <c r="N37" s="210" t="s">
        <v>104</v>
      </c>
    </row>
    <row r="38" spans="1:14" ht="18">
      <c r="A38" s="125" t="s">
        <v>105</v>
      </c>
      <c r="B38" s="126"/>
      <c r="C38" s="127" t="s">
        <v>106</v>
      </c>
      <c r="D38" s="128"/>
      <c r="E38" s="128"/>
      <c r="F38" s="129"/>
      <c r="G38" s="129" t="s">
        <v>107</v>
      </c>
      <c r="H38" s="128"/>
      <c r="I38" s="129"/>
      <c r="J38" s="129"/>
      <c r="K38" s="129"/>
      <c r="L38" s="130" t="s">
        <v>5</v>
      </c>
      <c r="M38" s="211"/>
      <c r="N38" s="211"/>
    </row>
    <row r="39" spans="1:14" ht="15">
      <c r="A39" s="131"/>
      <c r="B39" s="132"/>
      <c r="C39" s="133">
        <v>1</v>
      </c>
      <c r="D39" s="134">
        <v>2</v>
      </c>
      <c r="E39" s="135">
        <v>3</v>
      </c>
      <c r="F39" s="134">
        <v>4</v>
      </c>
      <c r="G39" s="136">
        <v>5</v>
      </c>
      <c r="H39" s="134">
        <v>6</v>
      </c>
      <c r="I39" s="134">
        <v>7</v>
      </c>
      <c r="J39" s="134">
        <v>8</v>
      </c>
      <c r="K39" s="137">
        <v>9</v>
      </c>
      <c r="L39" s="138">
        <v>10</v>
      </c>
      <c r="M39" s="212"/>
      <c r="N39" s="212"/>
    </row>
    <row r="40" spans="1:14" ht="16.5">
      <c r="A40" s="139">
        <v>1</v>
      </c>
      <c r="B40" s="140" t="s">
        <v>123</v>
      </c>
      <c r="C40" s="163"/>
      <c r="D40" s="164"/>
      <c r="E40" s="164"/>
      <c r="F40" s="145"/>
      <c r="G40" s="165"/>
      <c r="H40" s="145"/>
      <c r="I40" s="145"/>
      <c r="J40" s="145"/>
      <c r="K40" s="146"/>
      <c r="L40" s="147"/>
      <c r="M40" s="148">
        <v>3</v>
      </c>
      <c r="N40" s="149">
        <f>SUM(C40:L40)*M40</f>
        <v>0</v>
      </c>
    </row>
    <row r="41" spans="1:14" ht="14.25">
      <c r="A41" s="139">
        <v>2</v>
      </c>
      <c r="B41" s="140" t="s">
        <v>99</v>
      </c>
      <c r="C41" s="163"/>
      <c r="D41" s="164"/>
      <c r="E41" s="164"/>
      <c r="F41" s="145"/>
      <c r="G41" s="165"/>
      <c r="H41" s="145"/>
      <c r="I41" s="145"/>
      <c r="J41" s="145"/>
      <c r="K41" s="146"/>
      <c r="L41" s="147"/>
      <c r="M41" s="148">
        <v>3</v>
      </c>
      <c r="N41" s="149">
        <f>SUM(C41:L41)*M41</f>
        <v>0</v>
      </c>
    </row>
    <row r="42" spans="1:14" ht="14.25">
      <c r="A42" s="139">
        <v>3</v>
      </c>
      <c r="B42" s="140" t="s">
        <v>108</v>
      </c>
      <c r="C42" s="163"/>
      <c r="D42" s="164"/>
      <c r="E42" s="164"/>
      <c r="F42" s="145"/>
      <c r="G42" s="165"/>
      <c r="H42" s="145"/>
      <c r="I42" s="145"/>
      <c r="J42" s="145"/>
      <c r="K42" s="146"/>
      <c r="L42" s="147"/>
      <c r="M42" s="148">
        <v>3</v>
      </c>
      <c r="N42" s="149">
        <f>SUM(C42:L42)*M42</f>
        <v>0</v>
      </c>
    </row>
    <row r="43" spans="1:14" ht="14.25">
      <c r="A43" s="139">
        <v>4</v>
      </c>
      <c r="B43" s="152" t="s">
        <v>109</v>
      </c>
      <c r="C43" s="163"/>
      <c r="D43" s="164"/>
      <c r="E43" s="164"/>
      <c r="F43" s="145"/>
      <c r="G43" s="165"/>
      <c r="H43" s="145"/>
      <c r="I43" s="145"/>
      <c r="J43" s="145"/>
      <c r="K43" s="146"/>
      <c r="L43" s="147"/>
      <c r="M43" s="148">
        <v>1</v>
      </c>
      <c r="N43" s="149">
        <f>SUM(C43:L43)*M43</f>
        <v>0</v>
      </c>
    </row>
    <row r="44" spans="1:14" ht="15">
      <c r="A44" s="153" t="s">
        <v>110</v>
      </c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6">
        <f>SUM(M40:M43)</f>
        <v>10</v>
      </c>
      <c r="N44" s="157">
        <f>SUM(N40:N43)</f>
        <v>0</v>
      </c>
    </row>
    <row r="45" spans="1:14" ht="16.5">
      <c r="A45" s="158" t="s">
        <v>111</v>
      </c>
      <c r="B45" s="159" t="s">
        <v>112</v>
      </c>
      <c r="C45" s="159"/>
      <c r="D45" s="159"/>
      <c r="E45" s="159"/>
      <c r="F45" s="159"/>
      <c r="G45" s="160"/>
      <c r="H45" s="161"/>
      <c r="I45" s="161"/>
      <c r="J45" s="161"/>
      <c r="K45" s="161"/>
      <c r="L45" s="161"/>
      <c r="M45" s="161"/>
      <c r="N45" s="162"/>
    </row>
    <row r="48" spans="1:14" ht="20.25">
      <c r="A48" s="101" t="s">
        <v>78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3" t="s">
        <v>113</v>
      </c>
    </row>
    <row r="49" spans="1:14" ht="18">
      <c r="A49" s="104" t="s">
        <v>122</v>
      </c>
      <c r="B49" s="105"/>
      <c r="C49" s="106" t="s">
        <v>101</v>
      </c>
      <c r="D49" s="107"/>
      <c r="E49" s="107"/>
      <c r="F49" s="107"/>
      <c r="G49" s="107"/>
      <c r="H49" s="107"/>
      <c r="I49" s="107"/>
      <c r="J49" s="107"/>
      <c r="K49" s="107"/>
      <c r="L49" s="108"/>
      <c r="M49" s="108"/>
      <c r="N49" s="109"/>
    </row>
    <row r="50" spans="1:14" ht="18">
      <c r="A50" s="104" t="s">
        <v>114</v>
      </c>
      <c r="B50" s="105"/>
      <c r="C50" s="110" t="s">
        <v>132</v>
      </c>
      <c r="D50" s="111"/>
      <c r="E50" s="111"/>
      <c r="F50" s="111"/>
      <c r="G50" s="111"/>
      <c r="H50" s="111"/>
      <c r="I50" s="111"/>
      <c r="J50" s="111"/>
      <c r="K50" s="111"/>
      <c r="L50" s="112"/>
      <c r="M50" s="112"/>
      <c r="N50" s="113"/>
    </row>
    <row r="51" spans="1:14" ht="14.25">
      <c r="A51" s="114"/>
      <c r="B51" s="105"/>
      <c r="C51" s="105"/>
      <c r="D51" s="115"/>
      <c r="E51" s="115"/>
      <c r="F51" s="115"/>
      <c r="G51" s="115"/>
      <c r="H51" s="115"/>
      <c r="I51" s="115"/>
      <c r="J51" s="115"/>
      <c r="K51" s="115"/>
      <c r="L51" s="116"/>
      <c r="M51" s="116"/>
      <c r="N51" s="117"/>
    </row>
    <row r="52" spans="1:14" ht="23.25">
      <c r="A52" s="118"/>
      <c r="B52" s="119"/>
      <c r="C52" s="120"/>
      <c r="D52" s="121"/>
      <c r="E52" s="122"/>
      <c r="F52" s="120"/>
      <c r="G52" s="123" t="s">
        <v>102</v>
      </c>
      <c r="H52" s="122"/>
      <c r="I52" s="120"/>
      <c r="J52" s="120"/>
      <c r="K52" s="120"/>
      <c r="L52" s="124"/>
      <c r="M52" s="210" t="s">
        <v>103</v>
      </c>
      <c r="N52" s="210" t="s">
        <v>104</v>
      </c>
    </row>
    <row r="53" spans="1:14" ht="18">
      <c r="A53" s="125" t="s">
        <v>105</v>
      </c>
      <c r="B53" s="126"/>
      <c r="C53" s="127" t="s">
        <v>106</v>
      </c>
      <c r="D53" s="128"/>
      <c r="E53" s="128"/>
      <c r="F53" s="129"/>
      <c r="G53" s="129" t="s">
        <v>107</v>
      </c>
      <c r="H53" s="128"/>
      <c r="I53" s="129"/>
      <c r="J53" s="129"/>
      <c r="K53" s="129"/>
      <c r="L53" s="130" t="s">
        <v>5</v>
      </c>
      <c r="M53" s="211"/>
      <c r="N53" s="211"/>
    </row>
    <row r="54" spans="1:14" ht="15">
      <c r="A54" s="131"/>
      <c r="B54" s="132"/>
      <c r="C54" s="133">
        <v>1</v>
      </c>
      <c r="D54" s="134">
        <v>2</v>
      </c>
      <c r="E54" s="135">
        <v>3</v>
      </c>
      <c r="F54" s="134">
        <v>4</v>
      </c>
      <c r="G54" s="136">
        <v>5</v>
      </c>
      <c r="H54" s="134">
        <v>6</v>
      </c>
      <c r="I54" s="134">
        <v>7</v>
      </c>
      <c r="J54" s="134">
        <v>8</v>
      </c>
      <c r="K54" s="137">
        <v>9</v>
      </c>
      <c r="L54" s="138">
        <v>10</v>
      </c>
      <c r="M54" s="212"/>
      <c r="N54" s="212"/>
    </row>
    <row r="55" spans="1:14" ht="16.5">
      <c r="A55" s="139">
        <v>1</v>
      </c>
      <c r="B55" s="140" t="s">
        <v>124</v>
      </c>
      <c r="C55" s="163"/>
      <c r="D55" s="164"/>
      <c r="E55" s="164"/>
      <c r="F55" s="145"/>
      <c r="G55" s="165"/>
      <c r="H55" s="145"/>
      <c r="I55" s="145"/>
      <c r="J55" s="145"/>
      <c r="K55" s="146"/>
      <c r="L55" s="147"/>
      <c r="M55" s="148">
        <v>3</v>
      </c>
      <c r="N55" s="149">
        <f>SUM(C55:L55)*M55</f>
        <v>0</v>
      </c>
    </row>
    <row r="56" spans="1:14" ht="14.25">
      <c r="A56" s="139">
        <v>2</v>
      </c>
      <c r="B56" s="140" t="s">
        <v>99</v>
      </c>
      <c r="C56" s="163"/>
      <c r="D56" s="164"/>
      <c r="E56" s="164"/>
      <c r="F56" s="145"/>
      <c r="G56" s="165"/>
      <c r="H56" s="145"/>
      <c r="I56" s="145"/>
      <c r="J56" s="145"/>
      <c r="K56" s="146"/>
      <c r="L56" s="147"/>
      <c r="M56" s="148">
        <v>3</v>
      </c>
      <c r="N56" s="149">
        <f>SUM(C56:L56)*M56</f>
        <v>0</v>
      </c>
    </row>
    <row r="57" spans="1:14" ht="14.25">
      <c r="A57" s="139">
        <v>3</v>
      </c>
      <c r="B57" s="140" t="s">
        <v>108</v>
      </c>
      <c r="C57" s="163"/>
      <c r="D57" s="164"/>
      <c r="E57" s="164"/>
      <c r="F57" s="145"/>
      <c r="G57" s="165"/>
      <c r="H57" s="145"/>
      <c r="I57" s="145"/>
      <c r="J57" s="145"/>
      <c r="K57" s="146"/>
      <c r="L57" s="147"/>
      <c r="M57" s="148">
        <v>3</v>
      </c>
      <c r="N57" s="149">
        <f>SUM(C57:L57)*M57</f>
        <v>0</v>
      </c>
    </row>
    <row r="58" spans="1:14" ht="14.25">
      <c r="A58" s="139">
        <v>4</v>
      </c>
      <c r="B58" s="152" t="s">
        <v>109</v>
      </c>
      <c r="C58" s="163"/>
      <c r="D58" s="164"/>
      <c r="E58" s="164"/>
      <c r="F58" s="145"/>
      <c r="G58" s="165"/>
      <c r="H58" s="145"/>
      <c r="I58" s="145"/>
      <c r="J58" s="145"/>
      <c r="K58" s="146"/>
      <c r="L58" s="147"/>
      <c r="M58" s="148">
        <v>1</v>
      </c>
      <c r="N58" s="149">
        <f>SUM(C58:L58)*M58</f>
        <v>0</v>
      </c>
    </row>
    <row r="59" spans="1:14" ht="15">
      <c r="A59" s="153" t="s">
        <v>110</v>
      </c>
      <c r="B59" s="154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6">
        <f>SUM(M55:M58)</f>
        <v>10</v>
      </c>
      <c r="N59" s="157">
        <f>SUM(N55:N58)</f>
        <v>0</v>
      </c>
    </row>
    <row r="60" spans="1:14" ht="16.5">
      <c r="A60" s="158" t="s">
        <v>111</v>
      </c>
      <c r="B60" s="159" t="s">
        <v>112</v>
      </c>
      <c r="C60" s="159"/>
      <c r="D60" s="159"/>
      <c r="E60" s="159"/>
      <c r="F60" s="159"/>
      <c r="G60" s="160"/>
      <c r="H60" s="161"/>
      <c r="I60" s="161"/>
      <c r="J60" s="161"/>
      <c r="K60" s="161"/>
      <c r="L60" s="161"/>
      <c r="M60" s="161"/>
      <c r="N60" s="162"/>
    </row>
    <row r="63" spans="1:14" ht="20.25">
      <c r="A63" s="101" t="s">
        <v>78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3" t="s">
        <v>113</v>
      </c>
    </row>
    <row r="64" spans="1:14" ht="18">
      <c r="A64" s="104" t="s">
        <v>122</v>
      </c>
      <c r="B64" s="105"/>
      <c r="C64" s="106" t="s">
        <v>101</v>
      </c>
      <c r="D64" s="107"/>
      <c r="E64" s="107"/>
      <c r="F64" s="107"/>
      <c r="G64" s="107"/>
      <c r="H64" s="107"/>
      <c r="I64" s="107"/>
      <c r="J64" s="107"/>
      <c r="K64" s="107"/>
      <c r="L64" s="108"/>
      <c r="M64" s="108"/>
      <c r="N64" s="109"/>
    </row>
    <row r="65" spans="1:14" ht="18">
      <c r="A65" s="104" t="s">
        <v>114</v>
      </c>
      <c r="B65" s="105"/>
      <c r="C65" s="110" t="s">
        <v>134</v>
      </c>
      <c r="D65" s="111"/>
      <c r="E65" s="111"/>
      <c r="F65" s="111"/>
      <c r="G65" s="111"/>
      <c r="H65" s="111"/>
      <c r="I65" s="111"/>
      <c r="J65" s="111"/>
      <c r="K65" s="111"/>
      <c r="L65" s="112"/>
      <c r="M65" s="112"/>
      <c r="N65" s="113"/>
    </row>
    <row r="66" spans="1:14" ht="14.25">
      <c r="A66" s="114"/>
      <c r="B66" s="105"/>
      <c r="C66" s="105"/>
      <c r="D66" s="115"/>
      <c r="E66" s="115"/>
      <c r="F66" s="115"/>
      <c r="G66" s="115"/>
      <c r="H66" s="115"/>
      <c r="I66" s="115"/>
      <c r="J66" s="115"/>
      <c r="K66" s="115"/>
      <c r="L66" s="116"/>
      <c r="M66" s="116"/>
      <c r="N66" s="117"/>
    </row>
    <row r="67" spans="1:14" ht="23.25">
      <c r="A67" s="118"/>
      <c r="B67" s="119"/>
      <c r="C67" s="120"/>
      <c r="D67" s="121"/>
      <c r="E67" s="122"/>
      <c r="F67" s="120"/>
      <c r="G67" s="123" t="s">
        <v>102</v>
      </c>
      <c r="H67" s="122"/>
      <c r="I67" s="120"/>
      <c r="J67" s="120"/>
      <c r="K67" s="120"/>
      <c r="L67" s="124"/>
      <c r="M67" s="210" t="s">
        <v>103</v>
      </c>
      <c r="N67" s="210" t="s">
        <v>104</v>
      </c>
    </row>
    <row r="68" spans="1:14" ht="18">
      <c r="A68" s="125" t="s">
        <v>105</v>
      </c>
      <c r="B68" s="126"/>
      <c r="C68" s="127" t="s">
        <v>106</v>
      </c>
      <c r="D68" s="128"/>
      <c r="E68" s="128"/>
      <c r="F68" s="129"/>
      <c r="G68" s="129" t="s">
        <v>107</v>
      </c>
      <c r="H68" s="128"/>
      <c r="I68" s="129"/>
      <c r="J68" s="129"/>
      <c r="K68" s="129"/>
      <c r="L68" s="130" t="s">
        <v>5</v>
      </c>
      <c r="M68" s="211"/>
      <c r="N68" s="211"/>
    </row>
    <row r="69" spans="1:14" ht="15">
      <c r="A69" s="131"/>
      <c r="B69" s="132"/>
      <c r="C69" s="133">
        <v>1</v>
      </c>
      <c r="D69" s="134">
        <v>2</v>
      </c>
      <c r="E69" s="135">
        <v>3</v>
      </c>
      <c r="F69" s="134">
        <v>4</v>
      </c>
      <c r="G69" s="136">
        <v>5</v>
      </c>
      <c r="H69" s="134">
        <v>6</v>
      </c>
      <c r="I69" s="134">
        <v>7</v>
      </c>
      <c r="J69" s="134">
        <v>8</v>
      </c>
      <c r="K69" s="137">
        <v>9</v>
      </c>
      <c r="L69" s="138">
        <v>10</v>
      </c>
      <c r="M69" s="212"/>
      <c r="N69" s="212"/>
    </row>
    <row r="70" spans="1:14" ht="16.5">
      <c r="A70" s="139">
        <v>1</v>
      </c>
      <c r="B70" s="140" t="s">
        <v>125</v>
      </c>
      <c r="C70" s="163"/>
      <c r="D70" s="164"/>
      <c r="E70" s="164"/>
      <c r="F70" s="145"/>
      <c r="G70" s="165"/>
      <c r="H70" s="145"/>
      <c r="I70" s="145"/>
      <c r="J70" s="145"/>
      <c r="K70" s="146"/>
      <c r="L70" s="147"/>
      <c r="M70" s="148">
        <v>3</v>
      </c>
      <c r="N70" s="149">
        <f>SUM(C70:L70)*M70</f>
        <v>0</v>
      </c>
    </row>
    <row r="71" spans="1:14" ht="14.25">
      <c r="A71" s="139">
        <v>2</v>
      </c>
      <c r="B71" s="140" t="s">
        <v>99</v>
      </c>
      <c r="C71" s="163"/>
      <c r="D71" s="164"/>
      <c r="E71" s="164"/>
      <c r="F71" s="145"/>
      <c r="G71" s="165"/>
      <c r="H71" s="145"/>
      <c r="I71" s="145"/>
      <c r="J71" s="145"/>
      <c r="K71" s="146"/>
      <c r="L71" s="147"/>
      <c r="M71" s="148">
        <v>3</v>
      </c>
      <c r="N71" s="149">
        <f>SUM(C71:L71)*M71</f>
        <v>0</v>
      </c>
    </row>
    <row r="72" spans="1:14" ht="14.25">
      <c r="A72" s="139">
        <v>3</v>
      </c>
      <c r="B72" s="140" t="s">
        <v>108</v>
      </c>
      <c r="C72" s="163"/>
      <c r="D72" s="164"/>
      <c r="E72" s="164"/>
      <c r="F72" s="145"/>
      <c r="G72" s="165"/>
      <c r="H72" s="145"/>
      <c r="I72" s="145"/>
      <c r="J72" s="145"/>
      <c r="K72" s="146"/>
      <c r="L72" s="147"/>
      <c r="M72" s="148">
        <v>3</v>
      </c>
      <c r="N72" s="149">
        <f>SUM(C72:L72)*M72</f>
        <v>0</v>
      </c>
    </row>
    <row r="73" spans="1:14" ht="14.25">
      <c r="A73" s="139">
        <v>4</v>
      </c>
      <c r="B73" s="152" t="s">
        <v>109</v>
      </c>
      <c r="C73" s="163"/>
      <c r="D73" s="164"/>
      <c r="E73" s="164"/>
      <c r="F73" s="145"/>
      <c r="G73" s="165"/>
      <c r="H73" s="145"/>
      <c r="I73" s="145"/>
      <c r="J73" s="145"/>
      <c r="K73" s="146"/>
      <c r="L73" s="147"/>
      <c r="M73" s="148">
        <v>1</v>
      </c>
      <c r="N73" s="149">
        <f>SUM(C73:L73)*M73</f>
        <v>0</v>
      </c>
    </row>
    <row r="74" spans="1:14" ht="15">
      <c r="A74" s="153" t="s">
        <v>110</v>
      </c>
      <c r="B74" s="154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6">
        <f>SUM(M70:M73)</f>
        <v>10</v>
      </c>
      <c r="N74" s="157">
        <f>SUM(N70:N73)</f>
        <v>0</v>
      </c>
    </row>
    <row r="75" spans="1:14" ht="16.5">
      <c r="A75" s="158" t="s">
        <v>111</v>
      </c>
      <c r="B75" s="159" t="s">
        <v>112</v>
      </c>
      <c r="C75" s="159"/>
      <c r="D75" s="159"/>
      <c r="E75" s="159"/>
      <c r="F75" s="159"/>
      <c r="G75" s="160"/>
      <c r="H75" s="161"/>
      <c r="I75" s="161"/>
      <c r="J75" s="161"/>
      <c r="K75" s="161"/>
      <c r="L75" s="161"/>
      <c r="M75" s="161"/>
      <c r="N75" s="162"/>
    </row>
    <row r="78" spans="1:14" ht="20.25">
      <c r="A78" s="101" t="s">
        <v>78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3" t="s">
        <v>113</v>
      </c>
    </row>
    <row r="79" spans="1:14" ht="18">
      <c r="A79" s="104" t="s">
        <v>122</v>
      </c>
      <c r="B79" s="105"/>
      <c r="C79" s="106" t="s">
        <v>101</v>
      </c>
      <c r="D79" s="107"/>
      <c r="E79" s="107"/>
      <c r="F79" s="107"/>
      <c r="G79" s="107"/>
      <c r="H79" s="107"/>
      <c r="I79" s="107"/>
      <c r="J79" s="107"/>
      <c r="K79" s="107"/>
      <c r="L79" s="108"/>
      <c r="M79" s="108"/>
      <c r="N79" s="109"/>
    </row>
    <row r="80" spans="1:14" ht="18">
      <c r="A80" s="104" t="s">
        <v>114</v>
      </c>
      <c r="B80" s="105"/>
      <c r="C80" s="110" t="s">
        <v>133</v>
      </c>
      <c r="D80" s="111"/>
      <c r="E80" s="111"/>
      <c r="F80" s="111"/>
      <c r="G80" s="111"/>
      <c r="H80" s="111"/>
      <c r="I80" s="111"/>
      <c r="J80" s="111"/>
      <c r="K80" s="111"/>
      <c r="L80" s="112"/>
      <c r="M80" s="112"/>
      <c r="N80" s="113"/>
    </row>
    <row r="81" spans="1:14" ht="14.25">
      <c r="A81" s="114"/>
      <c r="B81" s="105"/>
      <c r="C81" s="105"/>
      <c r="D81" s="115"/>
      <c r="E81" s="115"/>
      <c r="F81" s="115"/>
      <c r="G81" s="115"/>
      <c r="H81" s="115"/>
      <c r="I81" s="115"/>
      <c r="J81" s="115"/>
      <c r="K81" s="115"/>
      <c r="L81" s="116"/>
      <c r="M81" s="116"/>
      <c r="N81" s="117"/>
    </row>
    <row r="82" spans="1:14" ht="23.25">
      <c r="A82" s="118"/>
      <c r="B82" s="119"/>
      <c r="C82" s="120"/>
      <c r="D82" s="121"/>
      <c r="E82" s="122"/>
      <c r="F82" s="120"/>
      <c r="G82" s="123" t="s">
        <v>102</v>
      </c>
      <c r="H82" s="122"/>
      <c r="I82" s="120"/>
      <c r="J82" s="120"/>
      <c r="K82" s="120"/>
      <c r="L82" s="124"/>
      <c r="M82" s="210" t="s">
        <v>103</v>
      </c>
      <c r="N82" s="210" t="s">
        <v>104</v>
      </c>
    </row>
    <row r="83" spans="1:14" ht="18">
      <c r="A83" s="125" t="s">
        <v>105</v>
      </c>
      <c r="B83" s="126"/>
      <c r="C83" s="127" t="s">
        <v>106</v>
      </c>
      <c r="D83" s="128"/>
      <c r="E83" s="128"/>
      <c r="F83" s="129"/>
      <c r="G83" s="129" t="s">
        <v>107</v>
      </c>
      <c r="H83" s="128"/>
      <c r="I83" s="129"/>
      <c r="J83" s="129"/>
      <c r="K83" s="129"/>
      <c r="L83" s="130" t="s">
        <v>5</v>
      </c>
      <c r="M83" s="211"/>
      <c r="N83" s="211"/>
    </row>
    <row r="84" spans="1:14" ht="15">
      <c r="A84" s="131"/>
      <c r="B84" s="132"/>
      <c r="C84" s="133">
        <v>1</v>
      </c>
      <c r="D84" s="134">
        <v>2</v>
      </c>
      <c r="E84" s="135">
        <v>3</v>
      </c>
      <c r="F84" s="134">
        <v>4</v>
      </c>
      <c r="G84" s="136">
        <v>5</v>
      </c>
      <c r="H84" s="134">
        <v>6</v>
      </c>
      <c r="I84" s="134">
        <v>7</v>
      </c>
      <c r="J84" s="134">
        <v>8</v>
      </c>
      <c r="K84" s="137">
        <v>9</v>
      </c>
      <c r="L84" s="138">
        <v>10</v>
      </c>
      <c r="M84" s="212"/>
      <c r="N84" s="212"/>
    </row>
    <row r="85" spans="1:14" ht="16.5">
      <c r="A85" s="139">
        <v>1</v>
      </c>
      <c r="B85" s="140" t="s">
        <v>126</v>
      </c>
      <c r="C85" s="141"/>
      <c r="D85" s="142"/>
      <c r="E85" s="142"/>
      <c r="F85" s="143"/>
      <c r="G85" s="144"/>
      <c r="H85" s="143"/>
      <c r="I85" s="143"/>
      <c r="J85" s="145"/>
      <c r="K85" s="146"/>
      <c r="L85" s="147"/>
      <c r="M85" s="148">
        <v>3</v>
      </c>
      <c r="N85" s="149">
        <f>SUM(C85:L85)*M85</f>
        <v>0</v>
      </c>
    </row>
    <row r="86" spans="1:14" ht="14.25">
      <c r="A86" s="139">
        <v>2</v>
      </c>
      <c r="B86" s="140" t="s">
        <v>99</v>
      </c>
      <c r="C86" s="141"/>
      <c r="D86" s="142"/>
      <c r="E86" s="142"/>
      <c r="F86" s="143"/>
      <c r="G86" s="144"/>
      <c r="H86" s="143"/>
      <c r="I86" s="143"/>
      <c r="J86" s="143"/>
      <c r="K86" s="150"/>
      <c r="L86" s="151"/>
      <c r="M86" s="148">
        <v>3</v>
      </c>
      <c r="N86" s="149">
        <f>SUM(C86:L86)*M86</f>
        <v>0</v>
      </c>
    </row>
    <row r="87" spans="1:14" ht="14.25">
      <c r="A87" s="139">
        <v>3</v>
      </c>
      <c r="B87" s="140" t="s">
        <v>108</v>
      </c>
      <c r="C87" s="141"/>
      <c r="D87" s="142"/>
      <c r="E87" s="142"/>
      <c r="F87" s="143"/>
      <c r="G87" s="144"/>
      <c r="H87" s="143"/>
      <c r="I87" s="143"/>
      <c r="J87" s="143"/>
      <c r="K87" s="146"/>
      <c r="L87" s="147"/>
      <c r="M87" s="148">
        <v>3</v>
      </c>
      <c r="N87" s="149">
        <f>SUM(C87:L87)*M87</f>
        <v>0</v>
      </c>
    </row>
    <row r="88" spans="1:14" ht="14.25">
      <c r="A88" s="139">
        <v>4</v>
      </c>
      <c r="B88" s="152" t="s">
        <v>109</v>
      </c>
      <c r="C88" s="141"/>
      <c r="D88" s="142"/>
      <c r="E88" s="142"/>
      <c r="F88" s="143"/>
      <c r="G88" s="144"/>
      <c r="H88" s="143"/>
      <c r="I88" s="143"/>
      <c r="J88" s="143"/>
      <c r="K88" s="150"/>
      <c r="L88" s="151"/>
      <c r="M88" s="148">
        <v>1</v>
      </c>
      <c r="N88" s="149">
        <f>SUM(C88:L88)*M88</f>
        <v>0</v>
      </c>
    </row>
    <row r="89" spans="1:14" ht="15">
      <c r="A89" s="153" t="s">
        <v>110</v>
      </c>
      <c r="B89" s="154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6">
        <f>SUM(M85:M88)</f>
        <v>10</v>
      </c>
      <c r="N89" s="157">
        <f>SUM(N85:N88)</f>
        <v>0</v>
      </c>
    </row>
    <row r="90" spans="1:14" ht="16.5">
      <c r="A90" s="158" t="s">
        <v>111</v>
      </c>
      <c r="B90" s="159" t="s">
        <v>112</v>
      </c>
      <c r="C90" s="159"/>
      <c r="D90" s="159"/>
      <c r="E90" s="159"/>
      <c r="F90" s="159"/>
      <c r="G90" s="160"/>
      <c r="H90" s="161"/>
      <c r="I90" s="161"/>
      <c r="J90" s="161"/>
      <c r="K90" s="161"/>
      <c r="L90" s="161"/>
      <c r="M90" s="161"/>
      <c r="N90" s="162"/>
    </row>
  </sheetData>
  <mergeCells count="8">
    <mergeCell ref="M82:M84"/>
    <mergeCell ref="N82:N84"/>
    <mergeCell ref="M37:M39"/>
    <mergeCell ref="N37:N39"/>
    <mergeCell ref="M52:M54"/>
    <mergeCell ref="N52:N54"/>
    <mergeCell ref="M67:M69"/>
    <mergeCell ref="N67:N69"/>
  </mergeCells>
  <pageMargins left="0.7" right="0.7" top="0.78740157499999996" bottom="0.78740157499999996" header="0.3" footer="0.3"/>
  <pageSetup paperSize="9" scale="48" orientation="portrait" horizontalDpi="1200" verticalDpi="1200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6c1112c4-cf14-4853-a720-78274007bb71">Aktiv</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FB82101061234D90E92CC0F01552C0" ma:contentTypeVersion="2" ma:contentTypeDescription="Ein neues Dokument erstellen." ma:contentTypeScope="" ma:versionID="f2cc9cf42d0724e019d6419aa26860cf">
  <xsd:schema xmlns:xsd="http://www.w3.org/2001/XMLSchema" xmlns:xs="http://www.w3.org/2001/XMLSchema" xmlns:p="http://schemas.microsoft.com/office/2006/metadata/properties" xmlns:ns2="6c1112c4-cf14-4853-a720-78274007bb71" xmlns:ns3="965228be-b671-45d0-8009-6130bd4f84ef" targetNamespace="http://schemas.microsoft.com/office/2006/metadata/properties" ma:root="true" ma:fieldsID="79ea9caf477ab564ec992c898a33bd54" ns2:_="" ns3:_="">
    <xsd:import namespace="6c1112c4-cf14-4853-a720-78274007bb71"/>
    <xsd:import namespace="965228be-b671-45d0-8009-6130bd4f84ef"/>
    <xsd:element name="properties">
      <xsd:complexType>
        <xsd:sequence>
          <xsd:element name="documentManagement">
            <xsd:complexType>
              <xsd:all>
                <xsd:element ref="ns2:Status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1112c4-cf14-4853-a720-78274007bb71" elementFormDefault="qualified">
    <xsd:import namespace="http://schemas.microsoft.com/office/2006/documentManagement/types"/>
    <xsd:import namespace="http://schemas.microsoft.com/office/infopath/2007/PartnerControls"/>
    <xsd:element name="Status" ma:index="8" ma:displayName="Status" ma:default="Aktiv" ma:format="Dropdown" ma:internalName="Status">
      <xsd:simpleType>
        <xsd:restriction base="dms:Choice">
          <xsd:enumeration value="Aktiv"/>
          <xsd:enumeration value="Archiv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228be-b671-45d0-8009-6130bd4f84ef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176906-7C14-47AD-8B75-1220E397D107}">
  <ds:schemaRefs>
    <ds:schemaRef ds:uri="6c1112c4-cf14-4853-a720-78274007bb71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965228be-b671-45d0-8009-6130bd4f84e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904FBC5-17C2-4727-9EF0-A59E5A6012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F19DAA-1088-41C8-8A68-8F8292A2C7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1112c4-cf14-4853-a720-78274007bb71"/>
    <ds:schemaRef ds:uri="965228be-b671-45d0-8009-6130bd4f8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</vt:i4>
      </vt:variant>
    </vt:vector>
  </HeadingPairs>
  <TitlesOfParts>
    <vt:vector size="12" baseType="lpstr">
      <vt:lpstr>Bewertung gesamt</vt:lpstr>
      <vt:lpstr>Anbieter A</vt:lpstr>
      <vt:lpstr>Anbieter B</vt:lpstr>
      <vt:lpstr>Anbieter C</vt:lpstr>
      <vt:lpstr>Anbieter D</vt:lpstr>
      <vt:lpstr>Preisgewichtung</vt:lpstr>
      <vt:lpstr>Bewertungsbogen</vt:lpstr>
      <vt:lpstr>Berechnung</vt:lpstr>
      <vt:lpstr>Berechnung!Druckbereich</vt:lpstr>
      <vt:lpstr>'Bewertung gesamt'!Druckbereich</vt:lpstr>
      <vt:lpstr>Bewertungsbogen!Druckbereich</vt:lpstr>
      <vt:lpstr>Preisgewichtung!Druckbereich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Bewertung mit Rangliste</dc:title>
  <dc:subject>Bewertung STLF</dc:subject>
  <dc:creator/>
  <cp:lastModifiedBy/>
  <dcterms:created xsi:type="dcterms:W3CDTF">2015-06-19T15:03:50Z</dcterms:created>
  <dcterms:modified xsi:type="dcterms:W3CDTF">2021-09-20T07:59:44Z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0x010100EEFB82101061234D90E92CC0F01552C0</vt:lpwstr>
  </property>
</Properties>
</file>